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255" windowWidth="20115" windowHeight="7815" activeTab="8"/>
  </bookViews>
  <sheets>
    <sheet name="hrg" sheetId="1" r:id="rId1"/>
    <sheet name="manual" sheetId="2" r:id="rId2"/>
    <sheet name="note" sheetId="3" r:id="rId3"/>
    <sheet name="data plg" sheetId="4" r:id="rId4"/>
    <sheet name="saat kehilangan" sheetId="7" r:id="rId5"/>
    <sheet name="faktr-manual" sheetId="8" r:id="rId6"/>
    <sheet name="setup" sheetId="9" r:id="rId7"/>
    <sheet name="a" sheetId="10" r:id="rId8"/>
    <sheet name="Sheet1" sheetId="11" r:id="rId9"/>
  </sheets>
  <definedNames>
    <definedName name="_xlnm.Print_Titles" localSheetId="1">manual!$B:$B,manual!$2:$2</definedName>
  </definedNames>
  <calcPr calcId="144525"/>
</workbook>
</file>

<file path=xl/calcChain.xml><?xml version="1.0" encoding="utf-8"?>
<calcChain xmlns="http://schemas.openxmlformats.org/spreadsheetml/2006/main">
  <c r="P8" i="11" l="1"/>
  <c r="S8" i="11" s="1"/>
  <c r="T8" i="11" s="1"/>
  <c r="R12" i="11"/>
  <c r="R11" i="11"/>
  <c r="S7" i="11"/>
  <c r="T7" i="11" s="1"/>
  <c r="M11" i="11"/>
  <c r="O11" i="11" s="1"/>
  <c r="M9" i="11"/>
  <c r="M8" i="11"/>
  <c r="L8" i="11"/>
  <c r="L7" i="11"/>
  <c r="M7" i="11" s="1"/>
  <c r="I8" i="11"/>
  <c r="I7" i="11"/>
  <c r="E16" i="11"/>
  <c r="D16" i="11"/>
  <c r="D15" i="11"/>
  <c r="C16" i="11"/>
  <c r="C15" i="11"/>
  <c r="G11" i="11"/>
  <c r="E11" i="11"/>
  <c r="E9" i="11"/>
  <c r="E8" i="11"/>
  <c r="D8" i="11"/>
  <c r="C8" i="11"/>
  <c r="D7" i="11"/>
  <c r="C7" i="11"/>
  <c r="B3" i="11"/>
  <c r="B2" i="11"/>
  <c r="E7" i="11" l="1"/>
  <c r="F8" i="8"/>
  <c r="F9" i="8" s="1"/>
  <c r="D11" i="1" l="1"/>
  <c r="J11" i="1" s="1"/>
  <c r="J12" i="1" s="1"/>
  <c r="F11" i="1"/>
  <c r="F12" i="1" s="1"/>
  <c r="J9" i="1"/>
  <c r="K9" i="1"/>
  <c r="M9" i="1"/>
  <c r="N9" i="1"/>
  <c r="L9" i="1"/>
  <c r="N16" i="1"/>
  <c r="L16" i="1"/>
  <c r="M16" i="1"/>
  <c r="J16" i="1"/>
  <c r="N15" i="1"/>
  <c r="L15" i="1"/>
  <c r="M15" i="1"/>
  <c r="J15" i="1"/>
  <c r="H11" i="1"/>
  <c r="N11" i="1" s="1"/>
  <c r="N12" i="1" s="1"/>
  <c r="G11" i="1"/>
  <c r="M11" i="1" s="1"/>
  <c r="M12" i="1" s="1"/>
  <c r="E11" i="1"/>
  <c r="K11" i="1" s="1"/>
  <c r="K12" i="1" s="1"/>
  <c r="D12" i="1" l="1"/>
  <c r="H12" i="1"/>
  <c r="E12" i="1"/>
  <c r="G12" i="1"/>
  <c r="L11" i="1"/>
  <c r="L12" i="1" s="1"/>
</calcChain>
</file>

<file path=xl/sharedStrings.xml><?xml version="1.0" encoding="utf-8"?>
<sst xmlns="http://schemas.openxmlformats.org/spreadsheetml/2006/main" count="657" uniqueCount="565">
  <si>
    <t>TR-02</t>
  </si>
  <si>
    <t>GT-07</t>
  </si>
  <si>
    <t>GT-06</t>
  </si>
  <si>
    <t>bisa ke hp (hp yg bisa internet</t>
  </si>
  <si>
    <t>apa y dilakukan jk hilang</t>
  </si>
  <si>
    <t>rahasiakan jk di kenderaan anda ada gps, agar teman2 anda yg mempunyai niat jelek, tdk mengetahuinya</t>
  </si>
  <si>
    <t>pengecekan harian:</t>
  </si>
  <si>
    <t>kirimkan sms, hrs ada balasan</t>
  </si>
  <si>
    <t>jika tdk ada balasan, isikan pulsa 25rb, jk anda merasakan sdh 1 bulan tdk isi pulsa.</t>
  </si>
  <si>
    <t>jk jg tdk ada balasan, segera hubungi kami utk pengecekan</t>
  </si>
  <si>
    <t>Type GPS Tracker :</t>
  </si>
  <si>
    <t>Fasilitas tambahan (boleh dipasang belakangan):</t>
  </si>
  <si>
    <t>tdk bisa</t>
  </si>
  <si>
    <t>Sepeda Motor</t>
  </si>
  <si>
    <t>Mobil / Truck</t>
  </si>
  <si>
    <t>- Menyadap pembicaraan dalam kenderaan</t>
  </si>
  <si>
    <t>gratis</t>
  </si>
  <si>
    <t>http://www.idtracking.net/doc/Panduan-idtracking.net.pdf</t>
  </si>
  <si>
    <t xml:space="preserve">param#: bisa dari semua no hp </t>
  </si>
  <si>
    <t>gprsset#:</t>
  </si>
  <si>
    <t xml:space="preserve">Server,1,www.kiosaceh.com,80,0# tdk bisa </t>
  </si>
  <si>
    <t>gprson,1#  utk onkan</t>
  </si>
  <si>
    <t>grpson,0#  utk offkan</t>
  </si>
  <si>
    <t>SOS,a,,082167670567#</t>
  </si>
  <si>
    <t>sos,d,2#</t>
  </si>
  <si>
    <t>sos,d,3#</t>
  </si>
  <si>
    <t>sos,d,1,3#</t>
  </si>
  <si>
    <t xml:space="preserve">center,d#   </t>
  </si>
  <si>
    <t>TIMER,80,10#   saat acc on 80det, saat of 10 det;  range 10-18000det</t>
  </si>
  <si>
    <t>senalm,on#</t>
  </si>
  <si>
    <t>factory#    reset to default factory setting</t>
  </si>
  <si>
    <t>reset#     reboot</t>
  </si>
  <si>
    <t>url#   posisi</t>
  </si>
  <si>
    <t>relay,0#   onkna</t>
  </si>
  <si>
    <t>speed,on,20,100,1#    20det (rang 5-600det); 100km/jam (1-255km/jam);  1:sms+gprs (0:gprs saja)</t>
  </si>
  <si>
    <t xml:space="preserve">data ke flatform disimpan jika acc tersambu    </t>
  </si>
  <si>
    <t>param#</t>
  </si>
  <si>
    <t>TIMER: 80,10  sblmnya 10,10, interval upload data gps</t>
  </si>
  <si>
    <t>SENDS: 5      gps working time when acc off</t>
  </si>
  <si>
    <t>SOS: 0812 65 31415, 0821 67 670567 (no pak hendra)  utk alarm dan monotoring, apa maksudnya ini</t>
  </si>
  <si>
    <t>Sensorset: 10,1,5,1   apa maksud ini?</t>
  </si>
  <si>
    <t>Defense time: 10   apa maksud ini?</t>
  </si>
  <si>
    <t xml:space="preserve"> </t>
  </si>
  <si>
    <t>dari p hendra:</t>
  </si>
  <si>
    <t>relay,0#</t>
  </si>
  <si>
    <t>relay,1#</t>
  </si>
  <si>
    <t>url#</t>
  </si>
  <si>
    <t>Current position! Lat:N...,Lon:E....,</t>
  </si>
  <si>
    <t>Course:12.94 (apa ini?, jarakkah)</t>
  </si>
  <si>
    <t>Speed:...</t>
  </si>
  <si>
    <t>http://www.cootrack.net/ atau http://www.gpsoo.net/ ada</t>
  </si>
  <si>
    <t>home</t>
  </si>
  <si>
    <t>businis</t>
  </si>
  <si>
    <t>monitor</t>
  </si>
  <si>
    <t>di businis ada:</t>
  </si>
  <si>
    <t>sales</t>
  </si>
  <si>
    <t>edit</t>
  </si>
  <si>
    <t>tracking</t>
  </si>
  <si>
    <t>playback</t>
  </si>
  <si>
    <t>move</t>
  </si>
  <si>
    <t>reset pwd</t>
  </si>
  <si>
    <t>comamnd</t>
  </si>
  <si>
    <t>dimonitor ada:</t>
  </si>
  <si>
    <t>statistic</t>
  </si>
  <si>
    <t>product</t>
  </si>
  <si>
    <t>di monitor ada: apa fungsinya</t>
  </si>
  <si>
    <t>traking di peta http://mapoo.10010care.com/ peta posisi object</t>
  </si>
  <si>
    <t>playback di peta http://mapoo.10010care.com/ peta dunia</t>
  </si>
  <si>
    <t>enlarge</t>
  </si>
  <si>
    <t>manage target</t>
  </si>
  <si>
    <t>geofence</t>
  </si>
  <si>
    <t>command</t>
  </si>
  <si>
    <t>lock</t>
  </si>
  <si>
    <t>tracking reprt</t>
  </si>
  <si>
    <t>free platform for gps tracker</t>
  </si>
  <si>
    <t>http://www.gpspassion.com/forumsen/topic.asp?TOPIC_ID=147701</t>
  </si>
  <si>
    <t>http://www.opengps.net/</t>
  </si>
  <si>
    <t>http://gps-trace.com/?page=hw</t>
  </si>
  <si>
    <t>http://sourceforge.net/projects/traccar/</t>
  </si>
  <si>
    <t>http://speedtest.cbn.net.id/</t>
  </si>
  <si>
    <t>server gratis gps tracker</t>
  </si>
  <si>
    <t>http://gpsgate.com/</t>
  </si>
  <si>
    <t>http://www.gps-server.net/</t>
  </si>
  <si>
    <t>http://www.traccar.org/</t>
  </si>
  <si>
    <t>http://www.haicom.com.tw/gps_gate.aspx</t>
  </si>
  <si>
    <t>===================</t>
  </si>
  <si>
    <t>dari luar negeri:</t>
  </si>
  <si>
    <t>cari email/alamat penjual ip power, cek laptop lama, di kotak, di casing</t>
  </si>
  <si>
    <t>http://www.made-in-china.com/special/telecommunication-broadcasting-equipment/#special1</t>
  </si>
  <si>
    <t>http://maps.google.com/maps?q=N5.589892,E95.362099</t>
  </si>
  <si>
    <t>N5.589892,E95.362099</t>
  </si>
  <si>
    <t>test di grmyn, tanya dialer garmin cara cari koordinat</t>
  </si>
  <si>
    <t>https://www.google.com/maps</t>
  </si>
  <si>
    <t>N5.571872,E95.362045</t>
  </si>
  <si>
    <t>5°34'18.7"N 95°21'43.4"E</t>
  </si>
  <si>
    <t>gps:</t>
  </si>
  <si>
    <t>test mic coba dari hp lain</t>
  </si>
  <si>
    <t>teset sos botton</t>
  </si>
  <si>
    <t>teset relay</t>
  </si>
  <si>
    <t>test param dan gps set dari hp lain</t>
  </si>
  <si>
    <t>interval gps agar hemat pulsa</t>
  </si>
  <si>
    <t xml:space="preserve">cek pulsa </t>
  </si>
  <si>
    <t>cara cek pulsa remote</t>
  </si>
  <si>
    <t>test speed, low power , milegge</t>
  </si>
  <si>
    <t>test low bat alarm</t>
  </si>
  <si>
    <t>tombol on/off hanya utk bat internal</t>
  </si>
  <si>
    <t>saat acc putus ada sms dan misscall , coba pastikan</t>
  </si>
  <si>
    <t>saat off dari bat mobil ada sms: cutoff power alarm</t>
  </si>
  <si>
    <t>saat off bat interneal, tdk ada pesan karena device telah mati</t>
  </si>
  <si>
    <t>0853 72 500593</t>
  </si>
  <si>
    <t>http://orange.gps-trace.com/index.html?user=zaismail&amp;passw=zaizai&amp;action=login&amp;lang=en&amp;sid=47fb24aa69eb42616e17531032e17b87</t>
  </si>
  <si>
    <t>Cek konfigurasi</t>
  </si>
  <si>
    <t>Set koneksi internet</t>
  </si>
  <si>
    <t>On/off gprs</t>
  </si>
  <si>
    <t>Set no tlp cut off</t>
  </si>
  <si>
    <t>Set no tlp alarm</t>
  </si>
  <si>
    <t>Default factory</t>
  </si>
  <si>
    <t>Reboot</t>
  </si>
  <si>
    <t>Cek posisi</t>
  </si>
  <si>
    <t>Cut off</t>
  </si>
  <si>
    <t>Set alarm kecepatan</t>
  </si>
  <si>
    <t>Platform</t>
  </si>
  <si>
    <t>No tlp</t>
  </si>
  <si>
    <t>fungsi acc: jk mobil dihidupkan orang, atau info jk mobil sedang hidup, cek di info web sebelumnya ada yg sambungkan ke pintu</t>
  </si>
  <si>
    <t>ok test</t>
  </si>
  <si>
    <t>Vendor</t>
  </si>
  <si>
    <t>www.gpsnusantara.com</t>
  </si>
  <si>
    <t>0813 14 394788</t>
  </si>
  <si>
    <t>Set platform, free thn 1</t>
  </si>
  <si>
    <t>Set platform, free</t>
  </si>
  <si>
    <t>SOS,a,08126531416#</t>
  </si>
  <si>
    <t xml:space="preserve">SOS,a,08126531416#   </t>
  </si>
  <si>
    <t xml:space="preserve">SOS,a,08126531416,08126531417,08126531418# </t>
  </si>
  <si>
    <t xml:space="preserve">SOS,d,08126531416#   </t>
  </si>
  <si>
    <t>Interval kirim data</t>
  </si>
  <si>
    <t>center,a,08126531416#</t>
  </si>
  <si>
    <t>gmt,e,7,0#</t>
  </si>
  <si>
    <t>center,a,08126531416# utk relay, utk set center hanya bisa dgn no sos, hrs sdh terdft di sos</t>
  </si>
  <si>
    <t>Del no tlp alarm</t>
  </si>
  <si>
    <t xml:space="preserve">sos,d,1# </t>
  </si>
  <si>
    <t>Del no tlp cut off</t>
  </si>
  <si>
    <t>reset#</t>
  </si>
  <si>
    <t>where#</t>
  </si>
  <si>
    <t>test cut off jk &gt; 20km/jam apaka tertunda atau hrs diulang</t>
  </si>
  <si>
    <t>apn,telkomsel,wav,wav123 (bisa, tp tdk bisa rubah ke yg pertama)</t>
  </si>
  <si>
    <t>apn,internet# (bisa)</t>
  </si>
  <si>
    <t>TIMER,666666,10#</t>
  </si>
  <si>
    <t>Ganti password</t>
  </si>
  <si>
    <t>url,666666#</t>
  </si>
  <si>
    <t>Batery</t>
  </si>
  <si>
    <t>ada</t>
  </si>
  <si>
    <t>tdk</t>
  </si>
  <si>
    <t>Mini Gps</t>
  </si>
  <si>
    <t>1500, 950</t>
  </si>
  <si>
    <t>versi p ali, hrg: lihat pembeli, sekitar 1jt</t>
  </si>
  <si>
    <t>where,666666,#</t>
  </si>
  <si>
    <t>Bahasa</t>
  </si>
  <si>
    <t>EN</t>
  </si>
  <si>
    <t>apn*telkomsel*wap*wap123</t>
  </si>
  <si>
    <t>apn*internet**</t>
  </si>
  <si>
    <t>assi+628126531416# (assistant)</t>
  </si>
  <si>
    <t>clrassi+628126531416# (clear assistant)</t>
  </si>
  <si>
    <t>sos,d,1#  (d: del)</t>
  </si>
  <si>
    <t>SOS,a,08126531416,082167670567#   (a: add)</t>
  </si>
  <si>
    <t>clrassi (clear assistant all)</t>
  </si>
  <si>
    <t>chkassi (check assistant)</t>
  </si>
  <si>
    <t>where#   (posisi)</t>
  </si>
  <si>
    <t>lbs (location base service)</t>
  </si>
  <si>
    <t>Geofence</t>
  </si>
  <si>
    <t>fence1*a*600 (a: out, b: in, c: out/in; 600mtr radius, 100-6530mtr)</t>
  </si>
  <si>
    <t>fence1*a</t>
  </si>
  <si>
    <t>clfence (clear fence)</t>
  </si>
  <si>
    <t>autoloca2 (every 2jam, 0-99)</t>
  </si>
  <si>
    <t>autoloca0 (stop)</t>
  </si>
  <si>
    <t>engoff (engine off)</t>
  </si>
  <si>
    <t>engon (engine on)</t>
  </si>
  <si>
    <t>Power saving</t>
  </si>
  <si>
    <t>sdms1 (power saving)</t>
  </si>
  <si>
    <t>sdms0 (normal opration)</t>
  </si>
  <si>
    <t>wake5  (0-65530mnt, 0: off per saving, 5: default)</t>
  </si>
  <si>
    <t>sleep5 (interval auto wakeup; 0-65530mnt, 0: no wakeup, 180: default)</t>
  </si>
  <si>
    <t>Set alarm maling</t>
  </si>
  <si>
    <t>alarmmode, atau call and hang off 12sec (jk vibrasi/kec &gt; 20km/jm akan terima sms)</t>
  </si>
  <si>
    <t>clralarm, atau call and hang off 5sec (clear alarm)</t>
  </si>
  <si>
    <t>sense2 (0-10; 0: off, 1: sangat sensitif, 2: default)</t>
  </si>
  <si>
    <t>speed10 (0-1000km, 0: off)</t>
  </si>
  <si>
    <t>restart</t>
  </si>
  <si>
    <t>rst (reset)</t>
  </si>
  <si>
    <t>tze7 (7: timezone east)</t>
  </si>
  <si>
    <t>tzw7 (7: timezone west)</t>
  </si>
  <si>
    <t>hb5 (0: stop, each 5-120sec while eng on)</t>
  </si>
  <si>
    <t>shb5 (0: stop, each 5-65530sec while eng off)</t>
  </si>
  <si>
    <t>version</t>
  </si>
  <si>
    <t>et</t>
  </si>
  <si>
    <t>check</t>
  </si>
  <si>
    <t>modifypw000000123456 (000000: pw lama, 123456: pw baru</t>
  </si>
  <si>
    <t>plfmpw (platform pw, jk lupa pw)</t>
  </si>
  <si>
    <t>Stop reply sms</t>
  </si>
  <si>
    <t>ke pabrik: fasilitas cek pulsa</t>
  </si>
  <si>
    <t>sms0 (0: stop, 1: resume)</t>
  </si>
  <si>
    <t>plate number</t>
  </si>
  <si>
    <t>carname#platenumber#</t>
  </si>
  <si>
    <t>Sadap</t>
  </si>
  <si>
    <t>panggil</t>
  </si>
  <si>
    <t>call (akan call back)</t>
  </si>
  <si>
    <t>call mode</t>
  </si>
  <si>
    <t>default for antithief alarm</t>
  </si>
  <si>
    <t>kjt (utk rubah ke voice monotoring)</t>
  </si>
  <si>
    <t>kjd (utk rubah ke antithief alarm)</t>
  </si>
  <si>
    <t>#stopoil#123456#</t>
  </si>
  <si>
    <t>#supplyoil#123456#</t>
  </si>
  <si>
    <t>#smslink#123456#</t>
  </si>
  <si>
    <t>m.gps-trace.com, user: 01baet/123456</t>
  </si>
  <si>
    <t>#begin#</t>
  </si>
  <si>
    <t>#apn#123456#telkomsel#wap#wap123</t>
  </si>
  <si>
    <t>#apn#123456#3gprs#3gprs#3gprs</t>
  </si>
  <si>
    <t xml:space="preserve">Server,1,www.cooaccess.net,8821,0#  </t>
  </si>
  <si>
    <t xml:space="preserve">Server,1,www.cooaccess.net,8841,0#  </t>
  </si>
  <si>
    <t xml:space="preserve">Server,666666,1,www.cooaccess.net,8821,0#  </t>
  </si>
  <si>
    <t xml:space="preserve">reg000000# utk dptkan userid, </t>
  </si>
  <si>
    <t>www.gps155.com; www.gps155.com/wap</t>
  </si>
  <si>
    <t>www.gps-trace.com,</t>
  </si>
  <si>
    <t>#ip#123456#193.193.165.166#20769#</t>
  </si>
  <si>
    <t>#timezone#123456#+7#</t>
  </si>
  <si>
    <t>#apn#123456#x#x#x</t>
  </si>
  <si>
    <t>cara cek pulsa dari remote, infokn ke pabrik</t>
  </si>
  <si>
    <t>#resume# utk balik ke 123456</t>
  </si>
  <si>
    <t>#admin#pw#088126531416#</t>
  </si>
  <si>
    <t>#noadmin#pw#088126531416# jk tanpa no admin, semua no akan direspons</t>
  </si>
  <si>
    <t>#at#30#sum#15#   selama 30det 15x</t>
  </si>
  <si>
    <t>#at#30#sum#0#  unlimited time, at: auto track</t>
  </si>
  <si>
    <t>#noat#pw#</t>
  </si>
  <si>
    <t>defautl: tracking status</t>
  </si>
  <si>
    <t>#tracker$pw# utk tracking status</t>
  </si>
  <si>
    <t>#stockade#pw#semidiameter#</t>
  </si>
  <si>
    <t>#nostockade#pw#</t>
  </si>
  <si>
    <t>#speed#pw#080# 3digit km</t>
  </si>
  <si>
    <t>#nospeed#pw#</t>
  </si>
  <si>
    <t>#stopelec#pw#</t>
  </si>
  <si>
    <t>#supplyelecl#123456#</t>
  </si>
  <si>
    <t>www.medan-gps.com</t>
  </si>
  <si>
    <t>www.medan-gps.com, www.gpsnusantara.com</t>
  </si>
  <si>
    <t>Pak Ali Mansur</t>
  </si>
  <si>
    <t>#apn#123456#internet#</t>
  </si>
  <si>
    <t>test utk no kedua</t>
  </si>
  <si>
    <t>password,666666,6digitpwdbaru#</t>
  </si>
  <si>
    <t>#password#pwlama#6digitpwbaru#  number</t>
  </si>
  <si>
    <t>www.cootrack.net, 1234abcd/123456, bisa</t>
  </si>
  <si>
    <t>idtracking.net, zaismail@kiosaceh.com/e39df3, bisa, peta satelite lebih bersih, peta lama</t>
  </si>
  <si>
    <t>test acc on off (indikator on/off kenderaan, tdk pengaruh ke pengiriman data gprs, tetap cas</t>
  </si>
  <si>
    <t>http://www.gpstrackerindonesia.com/ beli di dia, gratis , palapa</t>
  </si>
  <si>
    <t>APN:CMNET,0,0.0.0.0,,;Server:1,gt07.szdatasource.com,8841,0;URL:http://maps.google.com/maps?q=;</t>
  </si>
  <si>
    <t>IMEI:358899050699944; TIMER:80,10; SENDS:5; SOS:08126531416,082167670567,; Center Number:08126531416; Sensorset:10,1,5,1; Defense time:10; TimeZone:E,7,0;</t>
  </si>
  <si>
    <t>GPRS:ON; Currently use APN:internet,,; Server:1,www.cooaccess.net,8821,0; URL:http://maps.google.com/maps?q=;</t>
  </si>
  <si>
    <t>www.cootrack.net</t>
  </si>
  <si>
    <r>
      <t xml:space="preserve">www.cootrack.net, </t>
    </r>
    <r>
      <rPr>
        <sz val="11"/>
        <color rgb="FFFF0000"/>
        <rFont val="Calibri"/>
        <family val="2"/>
        <scheme val="minor"/>
      </rPr>
      <t>minta id</t>
    </r>
  </si>
  <si>
    <t>dapat relay</t>
  </si>
  <si>
    <t>dpt reley</t>
  </si>
  <si>
    <t>tdk bisa reley</t>
  </si>
  <si>
    <t>dpt reley, mic, sos</t>
  </si>
  <si>
    <t>tanpa reley, sos?</t>
  </si>
  <si>
    <t>TK-08/MT60/GT02B</t>
  </si>
  <si>
    <t>green: acc, yellow: relay</t>
  </si>
  <si>
    <t>apn,telkomsel,wap,wap123# (inikah yg benar)</t>
  </si>
  <si>
    <t>apn,indosatgprs,indosat,indosat#</t>
  </si>
  <si>
    <t xml:space="preserve">SOS,a,,08126531417# </t>
  </si>
  <si>
    <t>svl,l# sensitivity vibration level l: low, m: med, h: high</t>
  </si>
  <si>
    <t>defense,10#  utk Alarm:10, range 1-60min; time to activate defence stts from acc off</t>
  </si>
  <si>
    <t>sends,2#  default 2mnt; time to sleep after acc off</t>
  </si>
  <si>
    <t>sensor,0# -&gt; 0: off sensor</t>
  </si>
  <si>
    <t>Sensor</t>
  </si>
  <si>
    <t>sensor,10,180# -&gt; sensor detection time default 10sec, vibration alarm delay default 180sec (10-300)</t>
  </si>
  <si>
    <t>Time zone</t>
  </si>
  <si>
    <t>Alarm time set</t>
  </si>
  <si>
    <t>timeset,20# default 20min (1-999), when acc is off, and alarm happend, sending gps data for 20min</t>
  </si>
  <si>
    <t>IMEI:864717002749814;GPRS Interval:20;TimeZone:E,8,0;SOS:081905531188,,;Center:081905531188;Sensor:10,180;Sends:5;SVL:M;Alarm:10;TimeSet:20;Eph:60;  -&gt; apa eph?</t>
  </si>
  <si>
    <t>TIMER,10# utk GPRS interval, default 20dtk (10-18000)</t>
  </si>
  <si>
    <t>defense,10#  utk Alarm:10, default 10mnt (1-60); time to activate defence stts from acc off</t>
  </si>
  <si>
    <t>Defence (utk vibrtion alarm)</t>
  </si>
  <si>
    <t xml:space="preserve">Vibrasi (alarm 3mnt after vibration) </t>
  </si>
  <si>
    <t>senalm,off#  utk apa? (send alarm)</t>
  </si>
  <si>
    <t>alm,on# -&gt; aktifkan alarm vibrasi</t>
  </si>
  <si>
    <t>alm,off#  -&gt; nonaktifkan alarm vibrasi</t>
  </si>
  <si>
    <t>Operational:</t>
  </si>
  <si>
    <t>Setup:</t>
  </si>
  <si>
    <t>Relay</t>
  </si>
  <si>
    <t>Information:</t>
  </si>
  <si>
    <t>Rp</t>
  </si>
  <si>
    <t>speed,off#</t>
  </si>
  <si>
    <t>relay,1#   offkan mesin,   test juga via web   jk kenderanan &lt;20km.jam</t>
  </si>
  <si>
    <t>www.gps-trace.com</t>
  </si>
  <si>
    <t>0823 62 004379</t>
  </si>
  <si>
    <t>SERVER,0,193.193.165.166,20281,0#</t>
  </si>
  <si>
    <t>APN:TELKOMSEL,0,0.0.0.0,WAP,WAP123;Server:0,193.193.165.166,20281,0;URL:http://maps.google.com/maps?q=;</t>
  </si>
  <si>
    <t>Lat:N5.588483,Lon:E95.361790,Course:0.00,Speed:0.3222,DateTime:14-05-07 16:08:08</t>
  </si>
  <si>
    <t>&lt;DateTime:14-05-07  16:08:08&gt; http://maps.google.com/maps?q=N5.588483,E95.361790</t>
  </si>
  <si>
    <t>*</t>
  </si>
  <si>
    <t>www.gps-trace.com zaismail/zaizai, zaismail@kiosaceh.com, bisa, tdk ada peta satelite, tdk perlu reboot</t>
  </si>
  <si>
    <t>IMEI:864717002741282;GPRS Interval:20;TimeZone:E,8,0;SOS:081311416189,,;Center:;Sensor:10,180;Sends:5;SVL:M;Alarm:10;TimeSet:20;Eph:60;</t>
  </si>
  <si>
    <t>APN:INTERNET,0,0.0.0.0,,;Server:0,193.193.165.166,20281,0;URL:http://maps.google.com/maps?q=;</t>
  </si>
  <si>
    <t>&lt;DateTime:14-05-07  19:56:26&gt; http://maps.google.com/maps?q=N5.590008,E95.362215</t>
  </si>
  <si>
    <t>param,666666#</t>
  </si>
  <si>
    <t>gprsset,666666#:</t>
  </si>
  <si>
    <t>GPRS:ON;APN:CMNET,0,0.0.0.0,,;LBS_GPSUpload_GPSWork:10,10,3600;Server:1,www.cooaccess.net,8821,0;URL:http://maps.google.com/maps?q=;</t>
  </si>
  <si>
    <t>IMEI:358899050621328;TimeZone:E,8;Sensor:2;LEVEL:18;</t>
  </si>
  <si>
    <t>apn,666666,telkomsel,wap,wap123#</t>
  </si>
  <si>
    <t>SERVER,666666,0,193.193.165.166,20281,0#</t>
  </si>
  <si>
    <t>&lt;DateTime:14-01-12  09:54:02&gt; http://maps.google.com/maps?q=N23.043440,E114.357880</t>
  </si>
  <si>
    <t>GPRS:ON;APN:TELKOMSEL,0,0.0.0.0,WAP,WAP123;LBS_GPSUpload_GPSWork:10,10,3600;Server:0,193.193.165.166,20281,0;URL:http://maps.google.com/maps?q=;</t>
  </si>
  <si>
    <t>http://maps.google.com/maps?q=N5.590217,E95.362165  Speed:3.7 km/h   Time:16:50:37  Date:14/05/08  IMEI:355488020167837</t>
  </si>
  <si>
    <t>http://maps.google.com/maps?q=N5.590205,E95.362123  Speed:3.7 km/h   Time:17:19:29  Date:14/05/08  IMEI:355488020167837</t>
  </si>
  <si>
    <t>#address#123456# &lt;- tdk bisa</t>
  </si>
  <si>
    <t>panggil, akn ada respon sms</t>
  </si>
  <si>
    <t>Tgl Ord</t>
  </si>
  <si>
    <t>Plat</t>
  </si>
  <si>
    <t>No Tlp Gps</t>
  </si>
  <si>
    <t>Type Gps</t>
  </si>
  <si>
    <t>Tgl Install</t>
  </si>
  <si>
    <t>Nama</t>
  </si>
  <si>
    <t>Hp</t>
  </si>
  <si>
    <t>Harga</t>
  </si>
  <si>
    <t>user_id</t>
  </si>
  <si>
    <t>pw</t>
  </si>
  <si>
    <t>email</t>
  </si>
  <si>
    <t>Buat versi web.</t>
  </si>
  <si>
    <t>pw email</t>
  </si>
  <si>
    <t>Note:</t>
  </si>
  <si>
    <t>setiap ada yg minta periksa device, tanya userid/pw, telp owner, utk hindari yg pencurian</t>
  </si>
  <si>
    <t>Sytem penjualan: intall langsung, install sendiri</t>
  </si>
  <si>
    <t>Jika kerusakan, tanggungjawab teknisi yg pasang</t>
  </si>
  <si>
    <t>Posisi Install</t>
  </si>
  <si>
    <t>Nama/Hp</t>
  </si>
  <si>
    <t>Fee Install</t>
  </si>
  <si>
    <t>Sumber Info:</t>
  </si>
  <si>
    <t>Teknisi:</t>
  </si>
  <si>
    <t>User:</t>
  </si>
  <si>
    <t>Sediakan no tlp utk setup (pakai modem)</t>
  </si>
  <si>
    <t>Panduan:</t>
  </si>
  <si>
    <t>pakai gps paralel, testkan</t>
  </si>
  <si>
    <t>Banyak</t>
  </si>
  <si>
    <t>Type GPS Tracker</t>
  </si>
  <si>
    <t>Harga Satuan</t>
  </si>
  <si>
    <t>Jlh Harga</t>
  </si>
  <si>
    <t>Total</t>
  </si>
  <si>
    <t>Kepada: __________________________</t>
  </si>
  <si>
    <t>No Tlp: ________________</t>
  </si>
  <si>
    <t>Hubungi kami, jk anda kehilangan user_id/pw.</t>
  </si>
  <si>
    <t>cara hemat pulsa:</t>
  </si>
  <si>
    <t>start/stop gprs</t>
  </si>
  <si>
    <t>perlama interval</t>
  </si>
  <si>
    <t>buat email di gmail: kiosacehnnnn@gmail.com/pw: kiosaceh</t>
  </si>
  <si>
    <t>buat user di platform: kiosacehnnn/pw: tgl pasang (tgblth)</t>
  </si>
  <si>
    <t>pakai garmyn, tanyai cara ke garmyn</t>
  </si>
  <si>
    <t>IMEI=358155100009760 APN=,, FE=A0-0#B0-0#C0-0# SMS=1 HB=20#600 SOS=,, SQ=420 OD=0 VDD=100 GPRS=2 GSM=32 GPS=2 SF=0 DD=0</t>
  </si>
  <si>
    <t>IMEI=358155100009760 APN=TELKOMSEL,WAP,WAP123 FE=A0-0#B0-0#C0-0# SMS=1 HB=20#600 SOS=,, SQ=420 OD=0 VDD=100 GPRS=1 GSM=32 GPS=1 SF=0 DD=0</t>
  </si>
  <si>
    <t>123123:??????????!????(Password)?736703.</t>
  </si>
  <si>
    <t>123123:+628126531416,</t>
  </si>
  <si>
    <t>123123:IMEI=358155100009760 APN=TELKOMSEL,WAP,WAP123 FE=A0-0#B0-0#C0-0# SMS=1 HB=20#600 SOS=,, SQ=420 OD=0 VDD=100 GPRS=3 GSM=32 GPS=2 SF=0 DD=0 -&gt; 123123: plat no</t>
  </si>
  <si>
    <t>123123 GPS:Jalan Laksamana Malahayati, Baitussalam, Aceh Besar, Indonesia</t>
  </si>
  <si>
    <t>123123:http://maps.google.com/maps?q=5.590055,95.362189</t>
  </si>
  <si>
    <t>loca (locate) -&gt; bisa ssdh apn</t>
  </si>
  <si>
    <t>google -&gt; bisa ssdh apn, test jk apn off</t>
  </si>
  <si>
    <t>123123 GPS:N:5.590392E:95.362230 T:2014-5-8 23:49:39 -&gt; jk apn xxx</t>
  </si>
  <si>
    <t xml:space="preserve">: SERVER,666666,1,www.gookey.net,8821,0# </t>
  </si>
  <si>
    <t>: www.gootrack.net</t>
  </si>
  <si>
    <t>http://www.youtube.com/watch?v=nKfhpqD1RZs</t>
  </si>
  <si>
    <t>GT-01</t>
  </si>
  <si>
    <t>GPRS:ON;APN:TELKOMSEL,0,0.0.0.0,WAP,WAP123;LBS_GPSUpload_GPSWork:10,10,3600;Server:0,118.194.230.3,88,0;URL:http://maps.google.com/maps?q=;</t>
  </si>
  <si>
    <t>APN:TELKOMSEL,0,0.0.0.0,WAP,WAP123;Server:0,118.194.230.3,88,0;URL:http://maps.google.com/maps?q=;</t>
  </si>
  <si>
    <t>Buka google map (via hp / laptop), caranya</t>
  </si>
  <si>
    <t>Buka web site pki hp/laptop ..............................., user id: ....................., pw: .........................., caranya</t>
  </si>
  <si>
    <t>Berminat, hubungi no di bawah ini:</t>
  </si>
  <si>
    <t>Kontrol harian:</t>
  </si>
  <si>
    <t>Jk tdk ada balasan sms, coba isikan pulsa rp 20rb (mungkin pulsanya habis).</t>
  </si>
  <si>
    <t>Jk masih juga tidak ada balasan, segera hubungi kami untuk pemeriksaaan.</t>
  </si>
  <si>
    <t>Jk kehilangan, segera kirimkan sms utk melihat posisi di dan buka webnya utk melihat posisi</t>
  </si>
  <si>
    <t>Segera lakukan pencarian (jangan kehilangan waktu), sebelm pencuri curiga dan mebongkar/mematikan gps di kenderaan anda</t>
  </si>
  <si>
    <t>Jangan hadapi pencuri sendiri, ajaklah beberapa teman untuk membantu anda, pada saat mencarinya</t>
  </si>
  <si>
    <t>Rahasiakan jka kenderaan anda terpasang gps, agar jk teman anda mempunyai niat jahat thd kenderaan anda tdk antisipasi untuk membongkarnya, sebelum melarikan kenderaan anda, sehingga anda tetap dpt melacaknya</t>
  </si>
  <si>
    <t xml:space="preserve">Smskan kapan saja mau, utk melihat respon gps yg di, apak gps di kenderaan anda masih berfungsi atau tidak.      </t>
  </si>
  <si>
    <t>Manfaat lain:</t>
  </si>
  <si>
    <t>Manfaat alat pelacak GPS tracker bagi Anda:</t>
  </si>
  <si>
    <t>rapikan ruang atas, kosongkan kota, buat rak</t>
  </si>
  <si>
    <t>senin, notaris, bank mega, gps ke ris dan bahrol, pak rus</t>
  </si>
  <si>
    <t>lebih bagus mencegah hilang, dari pada mencari jk hilang walau anda mempunyai gps tracekr (anda akan kehilangan bawanyak waktu, biaya utk mencarinya menghadapi pencuri), tetaplah menggunakan kunci/rantai tambahan pada motor anda)</t>
  </si>
  <si>
    <t>test yg pynya nusantara yg ke3, jg di server gratis</t>
  </si>
  <si>
    <t>Register OK!UserName:6285277736703,Password:736703/123456.</t>
  </si>
  <si>
    <t>http://orange.gps-trace.com/index.html?user=01baet&amp;passw=123456&amp;action=login&amp;lang=en&amp;sid=53d7e776e3282a4cd3c1ba1244f6163a</t>
  </si>
  <si>
    <t>http://www.gpsyeah.com/user.aspx?id=17920&amp;n=Kiosaceh01&amp;p=83434519519b04</t>
  </si>
  <si>
    <t>http://www.gpsyeah.com/user.aspx?id=17823&amp;n=zul01&amp;p=72064721c60604</t>
  </si>
  <si>
    <t>http://www.gps155.com/Map_Main.aspx</t>
  </si>
  <si>
    <t>http://www.gpsyeah.com/user.aspx?id=17921&amp;n=Kiosaceh02&amp;p=2228122078ac04</t>
  </si>
  <si>
    <t>http://www.gpsyeah.com/Dealer.aspx</t>
  </si>
  <si>
    <t>IMEI=358155100009757 APN=,, FE=A0-0#B0-0#C0-0# SMS=1 HB=20#600 SOS=,, SQ=420 OD=0 VDD=100 GPRS=3 GSM=32 GPS=2 SF=0 DD=0</t>
  </si>
  <si>
    <t>reg000000#</t>
  </si>
  <si>
    <t>Register OK!UserName:6285277736703,Password:123456.</t>
  </si>
  <si>
    <t>buat dft order di web, progres: order, indent, pasang, selesai</t>
  </si>
  <si>
    <t>agar terlihat total pemasangan dan marketer</t>
  </si>
  <si>
    <t>dll dari tabel data</t>
  </si>
  <si>
    <t>info stok, terpasang</t>
  </si>
  <si>
    <t>pasang di bahrol, ris, zul</t>
  </si>
  <si>
    <t>test pulsa</t>
  </si>
  <si>
    <t>mkios: kota, jkt</t>
  </si>
  <si>
    <t>biaya2:</t>
  </si>
  <si>
    <t>pulsa, listrik, sewa toko, pgw, trasport, pasang, marketing</t>
  </si>
  <si>
    <t>garansi</t>
  </si>
  <si>
    <r>
      <t>Harga promo (</t>
    </r>
    <r>
      <rPr>
        <sz val="9"/>
        <color rgb="FF333333"/>
        <rFont val="Verdana"/>
        <family val="2"/>
      </rPr>
      <t>waktu terbatas, selama masa promo saja</t>
    </r>
    <r>
      <rPr>
        <sz val="11"/>
        <color rgb="FF333333"/>
        <rFont val="Verdana"/>
        <family val="2"/>
      </rPr>
      <t>), Rp</t>
    </r>
  </si>
  <si>
    <r>
      <t>Harga normal (</t>
    </r>
    <r>
      <rPr>
        <sz val="9"/>
        <color rgb="FF333333"/>
        <rFont val="Verdana"/>
        <family val="2"/>
      </rPr>
      <t>setelah masa promo berakhir</t>
    </r>
    <r>
      <rPr>
        <sz val="11"/>
        <color rgb="FF333333"/>
        <rFont val="Verdana"/>
        <family val="2"/>
      </rPr>
      <t>), Rp</t>
    </r>
  </si>
  <si>
    <t>- Mematikan kenderaan dgn sms, Rp</t>
  </si>
  <si>
    <t>- Mematikan kenderaan dgn sms + membunyikan klakson, Rp</t>
  </si>
  <si>
    <t>- Garansi 1 thn, jk rusak diganti dgn yg baru.</t>
  </si>
  <si>
    <t>- Harga sdh termasuk ongkos pasang.</t>
  </si>
  <si>
    <t>- Bisa cicil lewat Adira Kredit.</t>
  </si>
  <si>
    <t>- Penggunaan pulsa pd gps tracker kira2 Rp25rb/bln (kira2 Rp850/hr), bahkan bisa diperkecil dgn memperkecil interval pengiriman data ke internet.</t>
  </si>
  <si>
    <t>- Data jejak perjalanan kenderaan disimpan 1 bulan di internet, bisa mengetahui kecepatan kenderaan tsb dari jarak jauh.</t>
  </si>
  <si>
    <t>- Waktu pemasangan 1 s/d 2 jam.</t>
  </si>
  <si>
    <t>info dapat ke hp dan web, bisa lihat posisi dgn hp yg bisa internet, google map</t>
  </si>
  <si>
    <t>brosur, copy brosur, faktur, setup semua device utk dipasarkan</t>
  </si>
  <si>
    <t>r</t>
  </si>
  <si>
    <t>mega, rmh guce, , cek oli perneling, bola lampu, cek boltjoin, shock, stabilzer</t>
  </si>
  <si>
    <t>telp p samsu, punya p badar</t>
  </si>
  <si>
    <t xml:space="preserve">info ke hp (gogggle map), gogggle map pc, ke web (hp, komputer); </t>
  </si>
  <si>
    <t>Segera lindunginya dengan alat pelacak kehilangan GPS Tracker.....</t>
  </si>
  <si>
    <t>Bahrol</t>
  </si>
  <si>
    <t>GT01</t>
  </si>
  <si>
    <t>+62 896 61 324890</t>
  </si>
  <si>
    <t>gps155.com</t>
  </si>
  <si>
    <t>Imei</t>
  </si>
  <si>
    <t>lampu depan</t>
  </si>
  <si>
    <t>kenderaan</t>
  </si>
  <si>
    <t>sepedamotor</t>
  </si>
  <si>
    <t>kap kiri</t>
  </si>
  <si>
    <t>Risnaidi</t>
  </si>
  <si>
    <t>TK08</t>
  </si>
  <si>
    <t>gps-trace</t>
  </si>
  <si>
    <t>01baet</t>
  </si>
  <si>
    <t>tdk perlu lagi cari para normal yg mengarahkan kita dgn asap menyan</t>
  </si>
  <si>
    <t>anda bisa jadi terawang sendiri dimana posisi sepeda motor anda dgn bantuan om google</t>
  </si>
  <si>
    <t>mau jaddi perarsemedi, ritualmal utk diri anda sendiri, tdk perlu bertapa, bsemedi, melakukan ritual, sesembahan, sesajen</t>
  </si>
  <si>
    <t>opr cost: biaya kirim ke daerah</t>
  </si>
  <si>
    <t>GT02B</t>
  </si>
  <si>
    <t>tgl: 21 /05 /2014</t>
  </si>
  <si>
    <t>No tlp GPS: 0823 62 004382</t>
  </si>
  <si>
    <t>Web site: www.gps-trace.com atau orange.gps-trace.com</t>
  </si>
  <si>
    <t>Kios Aceh,</t>
  </si>
  <si>
    <t>Hp: 0812 65 31416</t>
  </si>
  <si>
    <t>UserId: kac0003</t>
  </si>
  <si>
    <t>Password: 123456</t>
  </si>
  <si>
    <t>-</t>
  </si>
  <si>
    <t>Rahasiakan bahwa di kenderaan anda terdapat alat pelacak gps (utk mencegah orang terdekat dengan Anda yang akan mencuri sepeda motor / mobil Anda serta mematikan gps) .</t>
  </si>
  <si>
    <t>Jangan lakukan perubahan password, no imei pada website anda, karena dapat memutuskan koneksi dengan kami/internet, jk ingin ganti password, segerakan lapor kpd kami.</t>
  </si>
  <si>
    <t xml:space="preserve">paraf, stempel, </t>
  </si>
  <si>
    <t>buat manual ini versi internet dan cetak</t>
  </si>
  <si>
    <t>Bukakan website www.gps-trace.com atau orange.gps-trace.com (kac0003/123456) secara berkala (setiap minggu / setiap 2 minggu sekali utk melihat pencatatn data perjalanan Anda sebelumnya), untuk melihat apakah pengiriman data ke internet berfungsi dgn baik, jk pencatatan tidak baik, segera hubungi kami utk pemeriksaan.</t>
  </si>
  <si>
    <t>Jika Anda mengalami kesulitan, apapun masalahnya yg berkaitan dengan gps ini, segeralah hubungi kami di 0812 65 31416, utk menjaga gps Anda tetap berfungsi dgn baik, pada saat-saat Anda sangat membutuhkannya.</t>
  </si>
  <si>
    <t>Untuk menjaga koneksi gps dgn Anda dan gps dgn internet utk pengiriman data perjalanan, tetaplah mengisi pulsa bulanan minimal sebesar Rp 20.000 ke no 0823 62 004382.</t>
  </si>
  <si>
    <t>Jika kehilangan/kecurian:</t>
  </si>
  <si>
    <t>Kirimkan sms: #smslink#123456# atau call ke gps (no hp: 0823 62 004382) Anda secara berkala (setiap hari / setiap 2hr sekali), utk melihat apakah gps Anda berfungsi dengan baik, jk tidak ada respon, coba isi pulsa Rp20rb (mungkin pulsa gps habis), jk masih tdk ada respon, segera hubungi kami utk pemeriksaan.</t>
  </si>
  <si>
    <t>manual sesuaikan dgn type yg dibeli</t>
  </si>
  <si>
    <t>Segera kirimkan sms cek posisi kenderaan Anda (smskan: #smslink#123456# atau call ke gps no hp: 0823 62 004382) secara berkala setiap 5mnt berulang-ulang, setiap sms balasan gps, jgn dihapus, sesewaktu diperlukan utk pelacakan.</t>
  </si>
  <si>
    <t>, cra dr hp yg bisa internet</t>
  </si>
  <si>
    <t xml:space="preserve">Dari balasan sms, segerakan bukakan link-nya di hp Anda atau di komputer/laptop untuk melihat posisi keberadaannya dgn peta google atau bukan website www.gps-trace.com atau orange.gps-trace.com (kac0003/123456). </t>
  </si>
  <si>
    <t>Segeralah mencari kenderaan Anda tsb, jangan berikan waktu/kesempatan kepada si pencuri  (kalau2 si pencuri curiga di kenderaan Anda terpasang gps), sehingga dia akan mencarikan/membongkar/mematikan gps pada kenderaan Anda tsb.</t>
  </si>
  <si>
    <t>Jangan lakukan pencarian sendirian, ajaklah beberapa/banyak teman (seramai memungkinkan), krn yg akan Anda hadapi adalah pencuri yg telah siap dgn senjata.</t>
  </si>
  <si>
    <t>Pesan penting dari kami:</t>
  </si>
  <si>
    <t>Mencegah agar tdk hilang adalah wajib, krn mencari yg hilang tentu memiliki resiko yg lebih besar dari pada menjaga agar tdk hilang, krn yg akan Anda hadapi adalah penjahat (yg tentu tdk satu orang), yg telah siap dgn senjata yg dapat mencederai Anda.</t>
  </si>
  <si>
    <t>tks ata pembemasangan gps</t>
  </si>
  <si>
    <t>Gps ini adalah peralatan elektronik yg dibuat manusi, yg dapat tdk berfungsi dgn baik sewaktu-waktu Anda membutuhkan, misalnya Anda lupa mengisikan pulsa, jaringan hp/internet ada gangguan pada saat tsb, dsb, sehingga pencegahan kehilangan tetap saja anda butuhkan. Jangan semata-mata bergantung pada kehandalan gps, pengaman tambahan tetap saja anda butuhkan, misalnya gunakan rantai dan gembok tambahan, jangan parkir sembarangan.</t>
  </si>
  <si>
    <t>#monitor#pw# utk monitor voice</t>
  </si>
  <si>
    <t>#ip#123456#58.64.200.27#6780#</t>
  </si>
  <si>
    <t>www.gps228.com, user: menyusul/123456</t>
  </si>
  <si>
    <t>GT-02B</t>
  </si>
  <si>
    <t>di program ada info stock gps di bahrol, ris, zul</t>
  </si>
  <si>
    <t>opr: pulsa hp</t>
  </si>
  <si>
    <t>waktu/energi, bbm, pulsa</t>
  </si>
  <si>
    <t>instalasi: bbm, isolasi, ikat kabel</t>
  </si>
  <si>
    <t>peniriman barnag ke daerah</t>
  </si>
  <si>
    <t>garansi, pengiriman, jk garansi tdl ditanggung</t>
  </si>
  <si>
    <t>setup</t>
  </si>
  <si>
    <t>instalasi</t>
  </si>
  <si>
    <t>kirim ke daerah</t>
  </si>
  <si>
    <t>**http://opengpstracking.com/ gps server</t>
  </si>
  <si>
    <t>SERVER,0,184.22.142.166,10202,0#</t>
  </si>
  <si>
    <t>gps tracekr utk android ada di sini</t>
  </si>
  <si>
    <t>gt02 10203</t>
  </si>
  <si>
    <t>gt06</t>
  </si>
  <si>
    <t>#ip#123456#184.22.142.166#10203#</t>
  </si>
  <si>
    <t>355488000025486</t>
  </si>
  <si>
    <t>355488020167837</t>
  </si>
  <si>
    <t>imei ini tdk bisa</t>
  </si>
  <si>
    <t>358899050699944</t>
  </si>
  <si>
    <t>sptnya hrs imei yg dibeli dari meraka</t>
  </si>
  <si>
    <t>hanya forum</t>
  </si>
  <si>
    <t>bukan</t>
  </si>
  <si>
    <t>free gpsgate</t>
  </si>
  <si>
    <t>free gpsgate server</t>
  </si>
  <si>
    <t>free gpsgate buddy tracker</t>
  </si>
  <si>
    <t>http://www.ralali.com/GPS?gclid=CMil4rSJ070CFZclvQoddF4Aow</t>
  </si>
  <si>
    <t>free gps platform, free gps server</t>
  </si>
  <si>
    <t>http://www.idtracking.net/</t>
  </si>
  <si>
    <t>http://pelacakan.net/</t>
  </si>
  <si>
    <t>jk reg error tdk bisa send emal, ulang lagi sampai berhasi</t>
  </si>
  <si>
    <t>557db7</t>
  </si>
  <si>
    <t>zaismail13@gmail.com</t>
  </si>
  <si>
    <t>reg device, ada + di pojik kiri bawah tbel setting</t>
  </si>
  <si>
    <t>http://pelacakan.net/index.php#</t>
  </si>
  <si>
    <t>hany a ilustrasi, bahkan bisa jadi orang lain akan mendapatkan pengalaman yg berbeda</t>
  </si>
  <si>
    <t>gps tracking platform</t>
  </si>
  <si>
    <t>gps tracker gratis</t>
  </si>
  <si>
    <t>gps tracker gratis online</t>
  </si>
  <si>
    <t>ok</t>
  </si>
  <si>
    <t>sdh search</t>
  </si>
  <si>
    <t>http://id.gps-trace.com/</t>
  </si>
  <si>
    <t>http://www.myservergps.com/</t>
  </si>
  <si>
    <t>jual produk</t>
  </si>
  <si>
    <t>http://corvusgps.com/</t>
  </si>
  <si>
    <t>zaismail@kiosaceh.com</t>
  </si>
  <si>
    <t>zaismail/123456</t>
  </si>
  <si>
    <t>zaismail/admin/123456</t>
  </si>
  <si>
    <t>http://corvusgps.com/index.php?page=support</t>
  </si>
  <si>
    <t>http://spysat.eu/</t>
  </si>
  <si>
    <t>utk hp</t>
  </si>
  <si>
    <t>http://www.trackonthemap.com/</t>
  </si>
  <si>
    <t>http://www.insta-mapper.com/</t>
  </si>
  <si>
    <t>http://jualbeli.tribunnews.com/jasa/936762/jasa-pembuatan-website-untuk-gps-tracker</t>
  </si>
  <si>
    <t>http://www.made-in-china.com/products-search/hot-china-products/GPS_Tracker.html</t>
  </si>
  <si>
    <t>http://www.top-tracker.biz/?gclid=CjkKEQjwhoGcBRDlu9S3mo7-udIBEiQASEw7Qmv-lD5jrtkzDZQBdZEz_kLmSF7SJf5rLyhboM7dDt_w_wcB</t>
  </si>
  <si>
    <t>gps murah</t>
  </si>
  <si>
    <t>http://www.gztopshine.com/</t>
  </si>
  <si>
    <t>penjual cina</t>
  </si>
  <si>
    <t>http://www.calibex.com/free-gps-tracking/shop-html</t>
  </si>
  <si>
    <t>penjual di luar</t>
  </si>
  <si>
    <t>http://gps-trace.com/?page=hw&amp;type=soft</t>
  </si>
  <si>
    <t>http://download.cnet.com/Google-Maps-with-GPS-Tracker/3000-12940_4-10494227.html</t>
  </si>
  <si>
    <t>http://www.gpsfortoday.com/free-gps-tracking-applications-and-software/</t>
  </si>
  <si>
    <t>http://www.geotrack24.com/</t>
  </si>
  <si>
    <t>https://gtesrv.appspot.com/ui.jsp</t>
  </si>
  <si>
    <t>http://www.fleettrackingguide.com/free-gps-fleet-tracking-software/</t>
  </si>
  <si>
    <t>http://www.accutracking.com/</t>
  </si>
  <si>
    <t>http://www.free-cellphonetracking.com/</t>
  </si>
  <si>
    <t>http://www.softpedia.com/progDownload/Google-Map-GPS-Cell-Phone-Tracker-Download-99962.html</t>
  </si>
  <si>
    <t>http://www.winsite.com/gps/gps+tracker+software/</t>
  </si>
  <si>
    <t>http://www.winsite.com/gps/gps+laptop+tracking/</t>
  </si>
  <si>
    <t>http://laptop-tracking-software.winsite.com/</t>
  </si>
  <si>
    <t>http://www.winsite.com/gps/gps+laptop+tracking/index3.html</t>
  </si>
  <si>
    <t>http://gps.afreecodec.com/gps-mobile-tracking-software-free-download-for-laptop/</t>
  </si>
  <si>
    <t>http://laptop.afreecodec.com/laptop-gps-tracking-software/</t>
  </si>
  <si>
    <t>http://www.ehow.com/how_6909452_laptop-gps-tracking.html</t>
  </si>
  <si>
    <t>http://techie-buzz.com/softwares/free-gps-usin-geosense-for-windows.html</t>
  </si>
  <si>
    <t>http://www.campaign.nettangle.com/net_MobileNet.html?gclid=CKqzpOq6xr4CFRWSjgodmTUAmg</t>
  </si>
  <si>
    <t>http://www.cyberrobot.com.tw/ptracker/</t>
  </si>
  <si>
    <t>free 7 hr</t>
  </si>
  <si>
    <t>http://www.bosvision.com/index.php/gps-tracker</t>
  </si>
  <si>
    <t>http://www.top-tracker.biz/?gclid=CjkKEQjwhoGcBRDlu9S3mo7-udIBEiQASEw7QmGBVcL8hUQMiUZLOMJCz1jkyJANJp9SNJnRI2Y_sazw_wcB</t>
  </si>
  <si>
    <t>jual murah</t>
  </si>
  <si>
    <t>segitiga 1</t>
  </si>
  <si>
    <t>m2</t>
  </si>
  <si>
    <t>segitiga 2</t>
  </si>
  <si>
    <t>selisih</t>
  </si>
  <si>
    <t>a</t>
  </si>
  <si>
    <t>b</t>
  </si>
  <si>
    <t>c</t>
  </si>
  <si>
    <t>s</t>
  </si>
  <si>
    <t>luas segitiga berdasarkan alas dan tinggi</t>
  </si>
  <si>
    <t>luas segitiga berdasarkan sisi2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</si>
</sst>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6" x14ac:knownFonts="1">
    <font>
      <sz val="11"/>
      <color theme="1"/>
      <name val="Calibri"/>
      <family val="2"/>
      <charset val="1"/>
      <scheme val="minor"/>
    </font>
    <font>
      <sz val="11"/>
      <color theme="1"/>
      <name val="Calibri"/>
      <family val="2"/>
      <charset val="1"/>
      <scheme val="minor"/>
    </font>
    <font>
      <sz val="11"/>
      <color rgb="FF333333"/>
      <name val="Verdana"/>
      <family val="2"/>
    </font>
    <font>
      <sz val="11"/>
      <color rgb="FF0000FF"/>
      <name val="Verdana"/>
      <family val="2"/>
    </font>
    <font>
      <u/>
      <sz val="11"/>
      <color theme="10"/>
      <name val="Calibri"/>
      <family val="2"/>
      <charset val="1"/>
      <scheme val="minor"/>
    </font>
    <font>
      <sz val="11"/>
      <color rgb="FFFF0000"/>
      <name val="Calibri"/>
      <family val="2"/>
      <scheme val="minor"/>
    </font>
    <font>
      <u/>
      <sz val="11"/>
      <color theme="1"/>
      <name val="Calibri"/>
      <family val="2"/>
      <charset val="1"/>
      <scheme val="minor"/>
    </font>
    <font>
      <sz val="11"/>
      <name val="Verdana"/>
      <family val="2"/>
    </font>
    <font>
      <sz val="11"/>
      <color theme="1"/>
      <name val="Calibri"/>
      <family val="2"/>
      <scheme val="minor"/>
    </font>
    <font>
      <sz val="11"/>
      <color theme="1"/>
      <name val="Verdana"/>
      <family val="2"/>
    </font>
    <font>
      <sz val="9"/>
      <color rgb="FF333333"/>
      <name val="Verdana"/>
      <family val="2"/>
    </font>
    <font>
      <u/>
      <sz val="11"/>
      <color rgb="FF333333"/>
      <name val="Verdana"/>
      <family val="2"/>
    </font>
    <font>
      <sz val="10"/>
      <color rgb="FF333333"/>
      <name val="Verdana"/>
      <family val="2"/>
    </font>
    <font>
      <sz val="10"/>
      <color theme="1"/>
      <name val="Verdana"/>
      <family val="2"/>
    </font>
    <font>
      <b/>
      <u/>
      <sz val="11"/>
      <color theme="1"/>
      <name val="Calibri"/>
      <family val="2"/>
      <scheme val="minor"/>
    </font>
    <font>
      <sz val="10"/>
      <color rgb="FF222222"/>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19">
    <border>
      <left/>
      <right/>
      <top/>
      <bottom/>
      <diagonal/>
    </border>
    <border>
      <left/>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s>
  <cellStyleXfs count="3">
    <xf numFmtId="0" fontId="0" fillId="0" borderId="0"/>
    <xf numFmtId="41" fontId="1" fillId="0" borderId="0" applyFont="0" applyFill="0" applyBorder="0" applyAlignment="0" applyProtection="0"/>
    <xf numFmtId="0" fontId="4" fillId="0" borderId="0" applyNumberFormat="0" applyFill="0" applyBorder="0" applyAlignment="0" applyProtection="0"/>
  </cellStyleXfs>
  <cellXfs count="98">
    <xf numFmtId="0" fontId="0" fillId="0" borderId="0" xfId="0"/>
    <xf numFmtId="0" fontId="0" fillId="0" borderId="0" xfId="0" applyAlignment="1"/>
    <xf numFmtId="0" fontId="3"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xf numFmtId="0" fontId="2" fillId="0" borderId="0" xfId="0" applyFont="1" applyFill="1" applyAlignment="1">
      <alignment horizontal="left" vertical="center"/>
    </xf>
    <xf numFmtId="0" fontId="4" fillId="0" borderId="0" xfId="2" applyFill="1" applyAlignment="1">
      <alignment horizontal="left" vertical="center"/>
    </xf>
    <xf numFmtId="0" fontId="0" fillId="0" borderId="0" xfId="0" applyFill="1" applyAlignment="1">
      <alignment horizontal="right"/>
    </xf>
    <xf numFmtId="0" fontId="2" fillId="0" borderId="0" xfId="0" applyFont="1" applyFill="1" applyAlignment="1">
      <alignment horizontal="right" vertical="center"/>
    </xf>
    <xf numFmtId="41" fontId="2" fillId="0" borderId="0" xfId="1" applyFont="1" applyFill="1" applyAlignment="1">
      <alignment horizontal="right" vertical="center"/>
    </xf>
    <xf numFmtId="0" fontId="4" fillId="0" borderId="0" xfId="2"/>
    <xf numFmtId="0" fontId="0" fillId="0" borderId="0" xfId="0" applyAlignment="1">
      <alignment wrapText="1"/>
    </xf>
    <xf numFmtId="0" fontId="0" fillId="0" borderId="0" xfId="0" applyAlignment="1">
      <alignment horizontal="justify" vertical="top" wrapText="1"/>
    </xf>
    <xf numFmtId="0" fontId="0" fillId="0" borderId="0" xfId="0" applyAlignment="1">
      <alignment horizontal="justify" vertical="top" wrapText="1" shrinkToFit="1"/>
    </xf>
    <xf numFmtId="0" fontId="4" fillId="0" borderId="0" xfId="2" applyAlignment="1">
      <alignment horizontal="justify" vertical="top" wrapText="1" shrinkToFit="1"/>
    </xf>
    <xf numFmtId="0" fontId="0" fillId="0" borderId="0" xfId="0" applyAlignment="1">
      <alignment vertical="top"/>
    </xf>
    <xf numFmtId="0" fontId="6" fillId="0" borderId="1" xfId="0" applyFont="1" applyBorder="1" applyAlignment="1">
      <alignment horizontal="justify" vertical="top" wrapText="1" shrinkToFit="1"/>
    </xf>
    <xf numFmtId="0" fontId="6" fillId="0" borderId="0" xfId="0" applyFont="1" applyAlignment="1">
      <alignment horizontal="justify" vertical="top" wrapText="1"/>
    </xf>
    <xf numFmtId="0" fontId="0" fillId="0" borderId="0" xfId="0" applyAlignment="1">
      <alignment horizontal="right" vertical="top" wrapText="1"/>
    </xf>
    <xf numFmtId="0" fontId="0" fillId="0" borderId="0" xfId="0" applyAlignment="1">
      <alignment vertical="top" wrapText="1"/>
    </xf>
    <xf numFmtId="0" fontId="0" fillId="0" borderId="0" xfId="0" applyAlignment="1">
      <alignment horizontal="right"/>
    </xf>
    <xf numFmtId="41" fontId="2" fillId="0" borderId="1" xfId="1" applyFont="1" applyFill="1" applyBorder="1" applyAlignment="1">
      <alignment horizontal="right" vertical="center"/>
    </xf>
    <xf numFmtId="0" fontId="2" fillId="0" borderId="0" xfId="0" applyFont="1" applyFill="1" applyBorder="1" applyAlignment="1">
      <alignment horizontal="right" vertical="center"/>
    </xf>
    <xf numFmtId="0" fontId="2" fillId="0" borderId="12" xfId="0" applyFont="1" applyFill="1" applyBorder="1" applyAlignment="1">
      <alignment horizontal="right" vertical="center"/>
    </xf>
    <xf numFmtId="41" fontId="2" fillId="0" borderId="0" xfId="1" applyFont="1" applyFill="1" applyBorder="1" applyAlignment="1">
      <alignment horizontal="right" vertical="center"/>
    </xf>
    <xf numFmtId="41" fontId="2" fillId="0" borderId="12" xfId="1" applyFont="1" applyFill="1" applyBorder="1" applyAlignment="1">
      <alignment horizontal="right" vertical="center"/>
    </xf>
    <xf numFmtId="41" fontId="2" fillId="0" borderId="13" xfId="1" applyFont="1" applyFill="1" applyBorder="1" applyAlignment="1">
      <alignment horizontal="right" vertical="center"/>
    </xf>
    <xf numFmtId="0" fontId="2" fillId="0" borderId="4" xfId="0" applyFont="1" applyFill="1" applyBorder="1" applyAlignment="1">
      <alignment horizontal="right" vertical="center"/>
    </xf>
    <xf numFmtId="41" fontId="2" fillId="0" borderId="4" xfId="1" applyFont="1" applyFill="1" applyBorder="1" applyAlignment="1">
      <alignment horizontal="right" vertical="center"/>
    </xf>
    <xf numFmtId="41" fontId="2" fillId="0" borderId="6" xfId="1" applyFont="1" applyFill="1" applyBorder="1" applyAlignment="1">
      <alignment horizontal="right" vertical="center"/>
    </xf>
    <xf numFmtId="0" fontId="2" fillId="0" borderId="5" xfId="0" applyFont="1" applyFill="1" applyBorder="1" applyAlignment="1">
      <alignment horizontal="right" vertical="center"/>
    </xf>
    <xf numFmtId="41" fontId="2" fillId="0" borderId="5" xfId="1" applyFont="1" applyFill="1" applyBorder="1" applyAlignment="1">
      <alignment horizontal="right" vertical="center"/>
    </xf>
    <xf numFmtId="41" fontId="2" fillId="0" borderId="7" xfId="1" applyFont="1" applyFill="1" applyBorder="1" applyAlignment="1">
      <alignment horizontal="right" vertical="center"/>
    </xf>
    <xf numFmtId="41" fontId="7" fillId="0" borderId="6" xfId="1" applyFont="1" applyFill="1" applyBorder="1" applyAlignment="1">
      <alignment horizontal="right" vertical="center"/>
    </xf>
    <xf numFmtId="41" fontId="2" fillId="0" borderId="14" xfId="1" applyFont="1" applyFill="1" applyBorder="1" applyAlignment="1">
      <alignment horizontal="right" vertical="center"/>
    </xf>
    <xf numFmtId="41" fontId="2" fillId="0" borderId="9" xfId="1" applyFont="1" applyFill="1" applyBorder="1" applyAlignment="1">
      <alignment horizontal="right" vertical="center"/>
    </xf>
    <xf numFmtId="41" fontId="7" fillId="0" borderId="8" xfId="1" applyFont="1" applyFill="1" applyBorder="1" applyAlignment="1">
      <alignment horizontal="right" vertical="center"/>
    </xf>
    <xf numFmtId="41" fontId="2" fillId="0" borderId="10" xfId="1" applyFont="1" applyFill="1" applyBorder="1" applyAlignment="1">
      <alignment horizontal="right" vertical="center"/>
    </xf>
    <xf numFmtId="0" fontId="7" fillId="2" borderId="2" xfId="0" applyFont="1" applyFill="1" applyBorder="1" applyAlignment="1">
      <alignment horizontal="center" vertical="center"/>
    </xf>
    <xf numFmtId="0" fontId="7"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1" xfId="0" applyFont="1" applyFill="1" applyBorder="1" applyAlignment="1">
      <alignment horizontal="center" vertical="center"/>
    </xf>
    <xf numFmtId="0" fontId="0" fillId="0" borderId="9" xfId="0" applyFill="1" applyBorder="1" applyAlignment="1">
      <alignment horizontal="center"/>
    </xf>
    <xf numFmtId="0" fontId="7" fillId="2" borderId="11" xfId="0" applyFont="1" applyFill="1" applyBorder="1" applyAlignment="1">
      <alignment horizontal="center" vertical="center"/>
    </xf>
    <xf numFmtId="0" fontId="0" fillId="0" borderId="0" xfId="0" applyFill="1" applyAlignment="1">
      <alignment horizontal="left"/>
    </xf>
    <xf numFmtId="0" fontId="8" fillId="0" borderId="0" xfId="0" applyFont="1" applyAlignment="1">
      <alignment horizontal="justify" vertical="center"/>
    </xf>
    <xf numFmtId="0" fontId="9" fillId="0" borderId="0" xfId="0" applyFont="1" applyFill="1" applyAlignment="1"/>
    <xf numFmtId="0" fontId="4" fillId="0" borderId="0" xfId="2" applyAlignment="1">
      <alignment vertical="top" wrapText="1"/>
    </xf>
    <xf numFmtId="0" fontId="0" fillId="0" borderId="16" xfId="0" applyFill="1" applyBorder="1" applyAlignment="1"/>
    <xf numFmtId="0" fontId="7" fillId="0" borderId="3" xfId="0" applyFont="1" applyFill="1" applyBorder="1" applyAlignment="1">
      <alignment vertical="center"/>
    </xf>
    <xf numFmtId="0" fontId="0" fillId="0" borderId="4" xfId="0" applyFill="1" applyBorder="1" applyAlignment="1"/>
    <xf numFmtId="0" fontId="2" fillId="0" borderId="6" xfId="0" applyFont="1" applyFill="1" applyBorder="1" applyAlignment="1">
      <alignment horizontal="left" vertical="center"/>
    </xf>
    <xf numFmtId="0" fontId="2" fillId="0" borderId="4" xfId="0" applyFont="1" applyFill="1" applyBorder="1" applyAlignment="1">
      <alignment horizontal="left" vertical="center"/>
    </xf>
    <xf numFmtId="41" fontId="7" fillId="0" borderId="1" xfId="1" applyFont="1" applyFill="1" applyBorder="1" applyAlignment="1">
      <alignment horizontal="right" vertical="center"/>
    </xf>
    <xf numFmtId="41" fontId="7" fillId="0" borderId="9" xfId="1" applyFont="1" applyFill="1" applyBorder="1" applyAlignment="1">
      <alignment horizontal="right" vertical="center"/>
    </xf>
    <xf numFmtId="0" fontId="0" fillId="0" borderId="17" xfId="0" applyFill="1" applyBorder="1" applyAlignment="1"/>
    <xf numFmtId="0" fontId="7" fillId="0" borderId="11" xfId="0" applyFont="1" applyFill="1" applyBorder="1" applyAlignment="1">
      <alignment vertical="center"/>
    </xf>
    <xf numFmtId="0" fontId="0" fillId="0" borderId="12" xfId="0" applyFill="1" applyBorder="1" applyAlignment="1"/>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0" xfId="0" quotePrefix="1" applyFont="1" applyFill="1" applyBorder="1" applyAlignment="1">
      <alignment horizontal="left" vertical="center"/>
    </xf>
    <xf numFmtId="0" fontId="2" fillId="0" borderId="13" xfId="0" quotePrefix="1" applyFont="1" applyFill="1" applyBorder="1" applyAlignment="1">
      <alignment horizontal="left" vertical="center"/>
    </xf>
    <xf numFmtId="0" fontId="11" fillId="0" borderId="10" xfId="0" quotePrefix="1" applyFont="1" applyFill="1" applyBorder="1" applyAlignment="1">
      <alignment horizontal="left" vertical="center"/>
    </xf>
    <xf numFmtId="0" fontId="9" fillId="0" borderId="0" xfId="0" applyFont="1" applyFill="1" applyAlignment="1">
      <alignment horizontal="left"/>
    </xf>
    <xf numFmtId="0" fontId="10" fillId="0" borderId="6" xfId="0" quotePrefix="1" applyFont="1" applyFill="1" applyBorder="1" applyAlignment="1">
      <alignment horizontal="left" vertical="center"/>
    </xf>
    <xf numFmtId="0" fontId="10" fillId="0" borderId="8" xfId="0" quotePrefix="1" applyFont="1" applyFill="1" applyBorder="1" applyAlignment="1">
      <alignment horizontal="left" vertical="center"/>
    </xf>
    <xf numFmtId="0" fontId="12" fillId="0" borderId="0" xfId="0" quotePrefix="1" applyFont="1" applyFill="1" applyAlignment="1">
      <alignment horizontal="left" vertical="center"/>
    </xf>
    <xf numFmtId="0" fontId="13" fillId="0" borderId="0" xfId="0" quotePrefix="1" applyFont="1" applyFill="1" applyAlignment="1"/>
    <xf numFmtId="0" fontId="0" fillId="0" borderId="0" xfId="0" quotePrefix="1"/>
    <xf numFmtId="14" fontId="0" fillId="0" borderId="0" xfId="0" applyNumberFormat="1"/>
    <xf numFmtId="1" fontId="0" fillId="0" borderId="0" xfId="0" applyNumberFormat="1"/>
    <xf numFmtId="0" fontId="4" fillId="0" borderId="0" xfId="2" applyAlignment="1">
      <alignment vertical="top"/>
    </xf>
    <xf numFmtId="0" fontId="0" fillId="3" borderId="0" xfId="0" applyFill="1"/>
    <xf numFmtId="0" fontId="0" fillId="4" borderId="0" xfId="0" applyFill="1"/>
    <xf numFmtId="0" fontId="0" fillId="5" borderId="0" xfId="0" applyFill="1"/>
    <xf numFmtId="0" fontId="0" fillId="3" borderId="0" xfId="0" applyFill="1" applyAlignment="1">
      <alignment horizontal="justify" vertical="top" wrapText="1"/>
    </xf>
    <xf numFmtId="0" fontId="0" fillId="0" borderId="18" xfId="0" applyBorder="1"/>
    <xf numFmtId="0" fontId="0" fillId="0" borderId="9" xfId="0" applyBorder="1"/>
    <xf numFmtId="41" fontId="0" fillId="0" borderId="0" xfId="1" applyFont="1"/>
    <xf numFmtId="41" fontId="0" fillId="0" borderId="9" xfId="1" applyFont="1" applyBorder="1"/>
    <xf numFmtId="41" fontId="0" fillId="0" borderId="9" xfId="1" applyFont="1" applyBorder="1" applyAlignment="1">
      <alignment horizontal="right"/>
    </xf>
    <xf numFmtId="0" fontId="0" fillId="0" borderId="0" xfId="0" applyAlignment="1">
      <alignment horizontal="left"/>
    </xf>
    <xf numFmtId="0" fontId="0" fillId="0" borderId="1" xfId="0" applyBorder="1"/>
    <xf numFmtId="0" fontId="14" fillId="0" borderId="0" xfId="0" applyFont="1"/>
    <xf numFmtId="0" fontId="0" fillId="0" borderId="0" xfId="0" quotePrefix="1" applyAlignment="1">
      <alignment horizontal="right"/>
    </xf>
    <xf numFmtId="0" fontId="0" fillId="0" borderId="0" xfId="0" applyBorder="1"/>
    <xf numFmtId="0" fontId="0" fillId="0" borderId="0" xfId="0" quotePrefix="1" applyAlignment="1">
      <alignment horizontal="right" vertical="top"/>
    </xf>
    <xf numFmtId="0" fontId="14" fillId="0" borderId="0" xfId="0" applyFont="1" applyAlignment="1">
      <alignment horizontal="left" vertical="top"/>
    </xf>
    <xf numFmtId="0" fontId="0" fillId="3" borderId="0" xfId="0" applyFill="1" applyAlignment="1">
      <alignment horizontal="justify" vertical="top" wrapText="1" shrinkToFit="1"/>
    </xf>
    <xf numFmtId="0" fontId="15" fillId="0" borderId="0" xfId="0" applyFont="1"/>
    <xf numFmtId="0" fontId="0" fillId="0" borderId="9" xfId="0" applyFill="1" applyBorder="1" applyAlignment="1">
      <alignment horizontal="center"/>
    </xf>
    <xf numFmtId="0" fontId="0" fillId="0" borderId="10" xfId="0" applyFill="1" applyBorder="1" applyAlignment="1">
      <alignment horizontal="center"/>
    </xf>
    <xf numFmtId="0" fontId="0" fillId="0" borderId="8" xfId="0" applyFill="1" applyBorder="1" applyAlignment="1">
      <alignment horizontal="center"/>
    </xf>
    <xf numFmtId="0" fontId="0" fillId="0" borderId="0" xfId="0" applyAlignment="1">
      <alignment horizontal="justify" vertical="top" wrapText="1"/>
    </xf>
    <xf numFmtId="0" fontId="0" fillId="0" borderId="0" xfId="0" applyAlignment="1">
      <alignment horizontal="justify"/>
    </xf>
    <xf numFmtId="41" fontId="0" fillId="3" borderId="0" xfId="1" applyFont="1" applyFill="1"/>
  </cellXfs>
  <cellStyles count="3">
    <cellStyle name="Comma [0]" xfId="1" builtinId="6"/>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6</xdr:col>
      <xdr:colOff>885265</xdr:colOff>
      <xdr:row>4</xdr:row>
      <xdr:rowOff>168088</xdr:rowOff>
    </xdr:from>
    <xdr:to>
      <xdr:col>14</xdr:col>
      <xdr:colOff>44825</xdr:colOff>
      <xdr:row>6</xdr:row>
      <xdr:rowOff>89647</xdr:rowOff>
    </xdr:to>
    <xdr:sp macro="" textlink="">
      <xdr:nvSpPr>
        <xdr:cNvPr id="4" name="TextBox 3"/>
        <xdr:cNvSpPr txBox="1"/>
      </xdr:nvSpPr>
      <xdr:spPr>
        <a:xfrm>
          <a:off x="8438030" y="829235"/>
          <a:ext cx="5950324"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id-ID" sz="1100"/>
            <a:t>Ingin melihat demo pelacakan?, kunjungi situs kami:  </a:t>
          </a:r>
          <a:r>
            <a:rPr lang="id-ID" sz="1800" b="1"/>
            <a:t>www.kiosaceh.com</a:t>
          </a:r>
        </a:p>
      </xdr:txBody>
    </xdr:sp>
    <xdr:clientData/>
  </xdr:twoCellAnchor>
  <xdr:twoCellAnchor editAs="oneCell">
    <xdr:from>
      <xdr:col>1</xdr:col>
      <xdr:colOff>82797</xdr:colOff>
      <xdr:row>29</xdr:row>
      <xdr:rowOff>78441</xdr:rowOff>
    </xdr:from>
    <xdr:to>
      <xdr:col>1</xdr:col>
      <xdr:colOff>2969559</xdr:colOff>
      <xdr:row>39</xdr:row>
      <xdr:rowOff>0</xdr:rowOff>
    </xdr:to>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1738" y="5524500"/>
          <a:ext cx="2886762" cy="1826559"/>
        </a:xfrm>
        <a:prstGeom prst="rect">
          <a:avLst/>
        </a:prstGeom>
      </xdr:spPr>
    </xdr:pic>
    <xdr:clientData/>
  </xdr:twoCellAnchor>
  <xdr:twoCellAnchor>
    <xdr:from>
      <xdr:col>1</xdr:col>
      <xdr:colOff>224119</xdr:colOff>
      <xdr:row>23</xdr:row>
      <xdr:rowOff>67236</xdr:rowOff>
    </xdr:from>
    <xdr:to>
      <xdr:col>1</xdr:col>
      <xdr:colOff>2823883</xdr:colOff>
      <xdr:row>25</xdr:row>
      <xdr:rowOff>22413</xdr:rowOff>
    </xdr:to>
    <xdr:sp macro="" textlink="">
      <xdr:nvSpPr>
        <xdr:cNvPr id="2" name="TextBox 1"/>
        <xdr:cNvSpPr txBox="1"/>
      </xdr:nvSpPr>
      <xdr:spPr>
        <a:xfrm>
          <a:off x="493060" y="4370295"/>
          <a:ext cx="2599764" cy="3361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id-ID" sz="1000">
              <a:latin typeface="+mn-lt"/>
              <a:ea typeface="Verdana" pitchFamily="34" charset="0"/>
              <a:cs typeface="Verdana" pitchFamily="34" charset="0"/>
            </a:rPr>
            <a:t>  Tunggu!!!, simpan dulu kesimpulan Anda tsb.</a:t>
          </a:r>
        </a:p>
      </xdr:txBody>
    </xdr:sp>
    <xdr:clientData/>
  </xdr:twoCellAnchor>
  <xdr:twoCellAnchor>
    <xdr:from>
      <xdr:col>1</xdr:col>
      <xdr:colOff>0</xdr:colOff>
      <xdr:row>17</xdr:row>
      <xdr:rowOff>89648</xdr:rowOff>
    </xdr:from>
    <xdr:to>
      <xdr:col>1</xdr:col>
      <xdr:colOff>2924735</xdr:colOff>
      <xdr:row>28</xdr:row>
      <xdr:rowOff>0</xdr:rowOff>
    </xdr:to>
    <xdr:sp macro="" textlink="">
      <xdr:nvSpPr>
        <xdr:cNvPr id="6" name="Striped Right Arrow 5"/>
        <xdr:cNvSpPr/>
      </xdr:nvSpPr>
      <xdr:spPr>
        <a:xfrm>
          <a:off x="268941" y="3249707"/>
          <a:ext cx="2924735" cy="2005852"/>
        </a:xfrm>
        <a:prstGeom prst="stripedRight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editAs="oneCell">
    <xdr:from>
      <xdr:col>1</xdr:col>
      <xdr:colOff>0</xdr:colOff>
      <xdr:row>0</xdr:row>
      <xdr:rowOff>0</xdr:rowOff>
    </xdr:from>
    <xdr:to>
      <xdr:col>1</xdr:col>
      <xdr:colOff>95250</xdr:colOff>
      <xdr:row>1</xdr:row>
      <xdr:rowOff>5603</xdr:rowOff>
    </xdr:to>
    <xdr:sp macro="" textlink="">
      <xdr:nvSpPr>
        <xdr:cNvPr id="1025" name="AutoShape 1" descr="http://gpsnusantara.com/Images/centrang.gif"/>
        <xdr:cNvSpPr>
          <a:spLocks noChangeAspect="1" noChangeArrowheads="1"/>
        </xdr:cNvSpPr>
      </xdr:nvSpPr>
      <xdr:spPr bwMode="auto">
        <a:xfrm>
          <a:off x="1828800" y="16764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6" name="AutoShape 2" descr="http://gpsnusantara.com/Images/centrang.gif"/>
        <xdr:cNvSpPr>
          <a:spLocks noChangeAspect="1" noChangeArrowheads="1"/>
        </xdr:cNvSpPr>
      </xdr:nvSpPr>
      <xdr:spPr bwMode="auto">
        <a:xfrm>
          <a:off x="1828800" y="366712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7" name="AutoShape 3" descr="http://gpsnusantara.com/Images/centrang.gif"/>
        <xdr:cNvSpPr>
          <a:spLocks noChangeAspect="1" noChangeArrowheads="1"/>
        </xdr:cNvSpPr>
      </xdr:nvSpPr>
      <xdr:spPr bwMode="auto">
        <a:xfrm>
          <a:off x="1828800" y="52959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8" name="AutoShape 4" descr="http://gpsnusantara.com/Images/centrang.gif"/>
        <xdr:cNvSpPr>
          <a:spLocks noChangeAspect="1" noChangeArrowheads="1"/>
        </xdr:cNvSpPr>
      </xdr:nvSpPr>
      <xdr:spPr bwMode="auto">
        <a:xfrm>
          <a:off x="1828800" y="74676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29" name="AutoShape 5" descr="http://gpsnusantara.com/Images/centrang.gif"/>
        <xdr:cNvSpPr>
          <a:spLocks noChangeAspect="1" noChangeArrowheads="1"/>
        </xdr:cNvSpPr>
      </xdr:nvSpPr>
      <xdr:spPr bwMode="auto">
        <a:xfrm>
          <a:off x="1828800" y="92773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10</xdr:row>
      <xdr:rowOff>0</xdr:rowOff>
    </xdr:from>
    <xdr:to>
      <xdr:col>17</xdr:col>
      <xdr:colOff>95250</xdr:colOff>
      <xdr:row>10</xdr:row>
      <xdr:rowOff>95250</xdr:rowOff>
    </xdr:to>
    <xdr:sp macro="" textlink="">
      <xdr:nvSpPr>
        <xdr:cNvPr id="1030" name="AutoShape 6" descr="http://gpsnusantara.com/Images/centrang.gif"/>
        <xdr:cNvSpPr>
          <a:spLocks noChangeAspect="1" noChangeArrowheads="1"/>
        </xdr:cNvSpPr>
      </xdr:nvSpPr>
      <xdr:spPr bwMode="auto">
        <a:xfrm>
          <a:off x="1828800" y="112680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1" name="AutoShape 7" descr="http://gpsnusantara.com/Images/centrang.gif"/>
        <xdr:cNvSpPr>
          <a:spLocks noChangeAspect="1" noChangeArrowheads="1"/>
        </xdr:cNvSpPr>
      </xdr:nvSpPr>
      <xdr:spPr bwMode="auto">
        <a:xfrm>
          <a:off x="1828800" y="134397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2" name="AutoShape 8" descr="http://gpsnusantara.com/Images/centrang.gif"/>
        <xdr:cNvSpPr>
          <a:spLocks noChangeAspect="1" noChangeArrowheads="1"/>
        </xdr:cNvSpPr>
      </xdr:nvSpPr>
      <xdr:spPr bwMode="auto">
        <a:xfrm>
          <a:off x="1828800" y="150685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3" name="AutoShape 9" descr="http://gpsnusantara.com/Images/centrang.gif"/>
        <xdr:cNvSpPr>
          <a:spLocks noChangeAspect="1" noChangeArrowheads="1"/>
        </xdr:cNvSpPr>
      </xdr:nvSpPr>
      <xdr:spPr bwMode="auto">
        <a:xfrm>
          <a:off x="1828800" y="170592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95250</xdr:colOff>
      <xdr:row>10</xdr:row>
      <xdr:rowOff>95250</xdr:rowOff>
    </xdr:to>
    <xdr:sp macro="" textlink="">
      <xdr:nvSpPr>
        <xdr:cNvPr id="1034" name="AutoShape 10" descr="http://gpsnusantara.com/Images/centrang.gif"/>
        <xdr:cNvSpPr>
          <a:spLocks noChangeAspect="1" noChangeArrowheads="1"/>
        </xdr:cNvSpPr>
      </xdr:nvSpPr>
      <xdr:spPr bwMode="auto">
        <a:xfrm>
          <a:off x="1828800" y="188785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20</xdr:row>
      <xdr:rowOff>0</xdr:rowOff>
    </xdr:from>
    <xdr:to>
      <xdr:col>1</xdr:col>
      <xdr:colOff>95250</xdr:colOff>
      <xdr:row>20</xdr:row>
      <xdr:rowOff>95250</xdr:rowOff>
    </xdr:to>
    <xdr:sp macro="" textlink="">
      <xdr:nvSpPr>
        <xdr:cNvPr id="1035" name="AutoShape 11" descr="http://gpsnusantara.com/Images/centrang.gif"/>
        <xdr:cNvSpPr>
          <a:spLocks noChangeAspect="1" noChangeArrowheads="1"/>
        </xdr:cNvSpPr>
      </xdr:nvSpPr>
      <xdr:spPr bwMode="auto">
        <a:xfrm>
          <a:off x="1828800" y="196024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21</xdr:row>
      <xdr:rowOff>0</xdr:rowOff>
    </xdr:from>
    <xdr:to>
      <xdr:col>1</xdr:col>
      <xdr:colOff>95250</xdr:colOff>
      <xdr:row>21</xdr:row>
      <xdr:rowOff>95250</xdr:rowOff>
    </xdr:to>
    <xdr:sp macro="" textlink="">
      <xdr:nvSpPr>
        <xdr:cNvPr id="1036" name="AutoShape 12" descr="http://gpsnusantara.com/Images/centrang.gif"/>
        <xdr:cNvSpPr>
          <a:spLocks noChangeAspect="1" noChangeArrowheads="1"/>
        </xdr:cNvSpPr>
      </xdr:nvSpPr>
      <xdr:spPr bwMode="auto">
        <a:xfrm>
          <a:off x="1828800" y="2050732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23</xdr:row>
      <xdr:rowOff>0</xdr:rowOff>
    </xdr:from>
    <xdr:to>
      <xdr:col>1</xdr:col>
      <xdr:colOff>95250</xdr:colOff>
      <xdr:row>23</xdr:row>
      <xdr:rowOff>95250</xdr:rowOff>
    </xdr:to>
    <xdr:sp macro="" textlink="">
      <xdr:nvSpPr>
        <xdr:cNvPr id="1037" name="AutoShape 13" descr="http://gpsnusantara.com/Images/centrang.gif"/>
        <xdr:cNvSpPr>
          <a:spLocks noChangeAspect="1" noChangeArrowheads="1"/>
        </xdr:cNvSpPr>
      </xdr:nvSpPr>
      <xdr:spPr bwMode="auto">
        <a:xfrm>
          <a:off x="1828800" y="217836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24</xdr:row>
      <xdr:rowOff>0</xdr:rowOff>
    </xdr:from>
    <xdr:to>
      <xdr:col>1</xdr:col>
      <xdr:colOff>95250</xdr:colOff>
      <xdr:row>24</xdr:row>
      <xdr:rowOff>95250</xdr:rowOff>
    </xdr:to>
    <xdr:sp macro="" textlink="">
      <xdr:nvSpPr>
        <xdr:cNvPr id="1038" name="AutoShape 14" descr="http://gpsnusantara.com/Images/centrang.gif"/>
        <xdr:cNvSpPr>
          <a:spLocks noChangeAspect="1" noChangeArrowheads="1"/>
        </xdr:cNvSpPr>
      </xdr:nvSpPr>
      <xdr:spPr bwMode="auto">
        <a:xfrm>
          <a:off x="1828800" y="233076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25</xdr:row>
      <xdr:rowOff>0</xdr:rowOff>
    </xdr:from>
    <xdr:to>
      <xdr:col>1</xdr:col>
      <xdr:colOff>95250</xdr:colOff>
      <xdr:row>25</xdr:row>
      <xdr:rowOff>95250</xdr:rowOff>
    </xdr:to>
    <xdr:sp macro="" textlink="">
      <xdr:nvSpPr>
        <xdr:cNvPr id="1039" name="AutoShape 15" descr="http://gpsnusantara.com/Images/centrang.gif"/>
        <xdr:cNvSpPr>
          <a:spLocks noChangeAspect="1" noChangeArrowheads="1"/>
        </xdr:cNvSpPr>
      </xdr:nvSpPr>
      <xdr:spPr bwMode="auto">
        <a:xfrm>
          <a:off x="1828800" y="24831675"/>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95250</xdr:colOff>
      <xdr:row>45</xdr:row>
      <xdr:rowOff>95250</xdr:rowOff>
    </xdr:to>
    <xdr:sp macro="" textlink="">
      <xdr:nvSpPr>
        <xdr:cNvPr id="1040" name="AutoShape 16" descr="http://gpsnusantara.com/Images/centrang.gif"/>
        <xdr:cNvSpPr>
          <a:spLocks noChangeAspect="1" noChangeArrowheads="1"/>
        </xdr:cNvSpPr>
      </xdr:nvSpPr>
      <xdr:spPr bwMode="auto">
        <a:xfrm>
          <a:off x="1828800" y="2646045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95250</xdr:colOff>
      <xdr:row>1</xdr:row>
      <xdr:rowOff>5603</xdr:rowOff>
    </xdr:to>
    <xdr:sp macro="" textlink="">
      <xdr:nvSpPr>
        <xdr:cNvPr id="53" name="AutoShape 1" descr="http://gpsnusantara.com/Images/centrang.gif"/>
        <xdr:cNvSpPr>
          <a:spLocks noChangeAspect="1" noChangeArrowheads="1"/>
        </xdr:cNvSpPr>
      </xdr:nvSpPr>
      <xdr:spPr bwMode="auto">
        <a:xfrm>
          <a:off x="609600" y="190500"/>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5</xdr:row>
      <xdr:rowOff>0</xdr:rowOff>
    </xdr:from>
    <xdr:to>
      <xdr:col>1</xdr:col>
      <xdr:colOff>95250</xdr:colOff>
      <xdr:row>5</xdr:row>
      <xdr:rowOff>95250</xdr:rowOff>
    </xdr:to>
    <xdr:sp macro="" textlink="">
      <xdr:nvSpPr>
        <xdr:cNvPr id="54" name="AutoShape 12" descr="http://gpsnusantara.com/Images/centrang.gif"/>
        <xdr:cNvSpPr>
          <a:spLocks noChangeAspect="1" noChangeArrowheads="1"/>
        </xdr:cNvSpPr>
      </xdr:nvSpPr>
      <xdr:spPr bwMode="auto">
        <a:xfrm>
          <a:off x="214313" y="36433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95250</xdr:colOff>
      <xdr:row>6</xdr:row>
      <xdr:rowOff>95250</xdr:rowOff>
    </xdr:to>
    <xdr:sp macro="" textlink="">
      <xdr:nvSpPr>
        <xdr:cNvPr id="55" name="AutoShape 13" descr="http://gpsnusantara.com/Images/centrang.gif"/>
        <xdr:cNvSpPr>
          <a:spLocks noChangeAspect="1" noChangeArrowheads="1"/>
        </xdr:cNvSpPr>
      </xdr:nvSpPr>
      <xdr:spPr bwMode="auto">
        <a:xfrm>
          <a:off x="214313" y="40243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6</xdr:row>
      <xdr:rowOff>0</xdr:rowOff>
    </xdr:from>
    <xdr:to>
      <xdr:col>1</xdr:col>
      <xdr:colOff>95250</xdr:colOff>
      <xdr:row>6</xdr:row>
      <xdr:rowOff>95250</xdr:rowOff>
    </xdr:to>
    <xdr:sp macro="" textlink="">
      <xdr:nvSpPr>
        <xdr:cNvPr id="56" name="AutoShape 14" descr="http://gpsnusantara.com/Images/centrang.gif"/>
        <xdr:cNvSpPr>
          <a:spLocks noChangeAspect="1" noChangeArrowheads="1"/>
        </xdr:cNvSpPr>
      </xdr:nvSpPr>
      <xdr:spPr bwMode="auto">
        <a:xfrm>
          <a:off x="214313" y="42148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3056725</xdr:colOff>
      <xdr:row>18</xdr:row>
      <xdr:rowOff>33618</xdr:rowOff>
    </xdr:from>
    <xdr:to>
      <xdr:col>14</xdr:col>
      <xdr:colOff>0</xdr:colOff>
      <xdr:row>26</xdr:row>
      <xdr:rowOff>67236</xdr:rowOff>
    </xdr:to>
    <xdr:sp macro="" textlink="">
      <xdr:nvSpPr>
        <xdr:cNvPr id="3" name="Rounded Rectangle 2"/>
        <xdr:cNvSpPr/>
      </xdr:nvSpPr>
      <xdr:spPr>
        <a:xfrm>
          <a:off x="3325666" y="3384177"/>
          <a:ext cx="9830040" cy="1557618"/>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id-ID" sz="1100">
              <a:solidFill>
                <a:schemeClr val="dk1"/>
              </a:solidFill>
              <a:effectLst/>
              <a:latin typeface="+mn-lt"/>
              <a:ea typeface="+mn-ea"/>
              <a:cs typeface="+mn-cs"/>
            </a:rPr>
            <a:t>Ada cara utk membelinya dgn harga murah, yaitu: setelah Anda membeli/memasangnya, Anda masih dpt menarik kembali uang anda tsb. Caranya mudah,  yaitu: jika menurut Anda, alat gps ini bermanfaat utk melacak posisi kenderaan Anda jika hilang, maka ajak/yakinkan teman Anda bahwa alat gps ini bermanfaat juga utk teman Anda (utk mengamankan/melindungi kenderaan teman Anda tsb jika sewaktu-waktu hilang).  Setiap teman Anda yang datang membeli/memasangkannya, maka anda akan mendapatkan pengembalian discount alat gps yg sdh anda beli sebelumnya sebesar rp50rb per satu orang teman (besaran angka ini sewaktu2 bisa berubah, tergantung dari tingkat/jumlah penjualan gps kami). Bayangkan jika anda bisa mengajak 10 teman maka anda akan mendapatkan discount sebesar 10Xrp50rb, yaitu rp500rb. Atau bayangkan jika anda bisa mengajak 30 orang teman, maka anda telah mengumpulkan discount rp1,5jt (dgn kata lain anda telah memasangkan gps anda sebelumnya dengan gratis dan Anda masih mendapatkan tambahan bonus). Bahkan jika Anda mau, Anda dapat bergabung dengan team pemasaran kami.</a:t>
          </a:r>
        </a:p>
      </xdr:txBody>
    </xdr:sp>
    <xdr:clientData/>
  </xdr:twoCellAnchor>
  <xdr:twoCellAnchor editAs="oneCell">
    <xdr:from>
      <xdr:col>1</xdr:col>
      <xdr:colOff>0</xdr:colOff>
      <xdr:row>1</xdr:row>
      <xdr:rowOff>0</xdr:rowOff>
    </xdr:from>
    <xdr:to>
      <xdr:col>1</xdr:col>
      <xdr:colOff>95250</xdr:colOff>
      <xdr:row>1</xdr:row>
      <xdr:rowOff>95250</xdr:rowOff>
    </xdr:to>
    <xdr:sp macro="" textlink="">
      <xdr:nvSpPr>
        <xdr:cNvPr id="59" name="AutoShape 14" descr="http://gpsnusantara.com/Images/centrang.gif"/>
        <xdr:cNvSpPr>
          <a:spLocks noChangeAspect="1" noChangeArrowheads="1"/>
        </xdr:cNvSpPr>
      </xdr:nvSpPr>
      <xdr:spPr bwMode="auto">
        <a:xfrm>
          <a:off x="214313" y="51673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xdr:row>
      <xdr:rowOff>0</xdr:rowOff>
    </xdr:from>
    <xdr:to>
      <xdr:col>1</xdr:col>
      <xdr:colOff>95250</xdr:colOff>
      <xdr:row>2</xdr:row>
      <xdr:rowOff>95250</xdr:rowOff>
    </xdr:to>
    <xdr:sp macro="" textlink="">
      <xdr:nvSpPr>
        <xdr:cNvPr id="60" name="AutoShape 15" descr="http://gpsnusantara.com/Images/centrang.gif"/>
        <xdr:cNvSpPr>
          <a:spLocks noChangeAspect="1" noChangeArrowheads="1"/>
        </xdr:cNvSpPr>
      </xdr:nvSpPr>
      <xdr:spPr bwMode="auto">
        <a:xfrm>
          <a:off x="214313" y="5357813"/>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132241</xdr:colOff>
      <xdr:row>0</xdr:row>
      <xdr:rowOff>0</xdr:rowOff>
    </xdr:from>
    <xdr:ext cx="14592287" cy="875048"/>
    <xdr:sp macro="" textlink="">
      <xdr:nvSpPr>
        <xdr:cNvPr id="5" name="Rectangle 4"/>
        <xdr:cNvSpPr/>
      </xdr:nvSpPr>
      <xdr:spPr>
        <a:xfrm>
          <a:off x="132241" y="0"/>
          <a:ext cx="14592287" cy="875048"/>
        </a:xfrm>
        <a:prstGeom prst="rect">
          <a:avLst/>
        </a:prstGeom>
        <a:noFill/>
      </xdr:spPr>
      <xdr:txBody>
        <a:bodyPr wrap="square" lIns="91440" tIns="45720" rIns="91440" bIns="45720">
          <a:spAutoFit/>
          <a:scene3d>
            <a:camera prst="orthographicFront"/>
            <a:lightRig rig="soft" dir="t">
              <a:rot lat="0" lon="0" rev="10800000"/>
            </a:lightRig>
          </a:scene3d>
          <a:sp3d>
            <a:bevelT w="27940" h="12700"/>
            <a:contourClr>
              <a:srgbClr val="DDDDDD"/>
            </a:contourClr>
          </a:sp3d>
        </a:bodyPr>
        <a:lstStyle/>
        <a:p>
          <a:pPr algn="l"/>
          <a:r>
            <a:rPr lang="id-ID" sz="4900" b="1" cap="none" spc="150" baseline="0">
              <a:ln w="11430"/>
              <a:solidFill>
                <a:schemeClr val="bg1">
                  <a:lumMod val="65000"/>
                </a:schemeClr>
              </a:solidFill>
              <a:effectLst>
                <a:outerShdw blurRad="25400" algn="tl" rotWithShape="0">
                  <a:srgbClr val="000000">
                    <a:alpha val="43000"/>
                  </a:srgbClr>
                </a:outerShdw>
              </a:effectLst>
            </a:rPr>
            <a:t>Ingin kenderaan kesayangan Anda kaga' ilang??</a:t>
          </a:r>
          <a:endParaRPr lang="en-US" sz="4900" b="1" cap="none" spc="150" baseline="0">
            <a:ln w="11430"/>
            <a:solidFill>
              <a:schemeClr val="bg1">
                <a:lumMod val="65000"/>
              </a:schemeClr>
            </a:solidFill>
            <a:effectLst>
              <a:outerShdw blurRad="25400" algn="tl" rotWithShape="0">
                <a:srgbClr val="000000">
                  <a:alpha val="43000"/>
                </a:srgbClr>
              </a:outerShdw>
            </a:effectLst>
          </a:endParaRPr>
        </a:p>
      </xdr:txBody>
    </xdr:sp>
    <xdr:clientData/>
  </xdr:oneCellAnchor>
  <xdr:oneCellAnchor>
    <xdr:from>
      <xdr:col>1</xdr:col>
      <xdr:colOff>271802</xdr:colOff>
      <xdr:row>20</xdr:row>
      <xdr:rowOff>4002</xdr:rowOff>
    </xdr:from>
    <xdr:ext cx="2728567" cy="718466"/>
    <xdr:sp macro="" textlink="">
      <xdr:nvSpPr>
        <xdr:cNvPr id="63" name="Rectangle 62"/>
        <xdr:cNvSpPr/>
      </xdr:nvSpPr>
      <xdr:spPr>
        <a:xfrm>
          <a:off x="361449" y="3735561"/>
          <a:ext cx="2728567" cy="718466"/>
        </a:xfrm>
        <a:prstGeom prst="rect">
          <a:avLst/>
        </a:prstGeom>
        <a:noFill/>
      </xdr:spPr>
      <xdr:txBody>
        <a:bodyPr wrap="none" lIns="91440" tIns="45720" rIns="91440" bIns="45720">
          <a:spAutoFit/>
          <a:scene3d>
            <a:camera prst="orthographicFront"/>
            <a:lightRig rig="soft" dir="t">
              <a:rot lat="0" lon="0" rev="10800000"/>
            </a:lightRig>
          </a:scene3d>
          <a:sp3d>
            <a:bevelT w="27940" h="12700"/>
            <a:contourClr>
              <a:srgbClr val="DDDDDD"/>
            </a:contourClr>
          </a:sp3d>
        </a:bodyPr>
        <a:lstStyle/>
        <a:p>
          <a:pPr algn="l"/>
          <a:r>
            <a:rPr lang="id-ID" sz="4000" b="1" cap="none" spc="150" baseline="0">
              <a:ln w="11430"/>
              <a:solidFill>
                <a:schemeClr val="bg1">
                  <a:lumMod val="65000"/>
                </a:schemeClr>
              </a:solidFill>
              <a:effectLst>
                <a:outerShdw blurRad="25400" algn="tl" rotWithShape="0">
                  <a:srgbClr val="000000">
                    <a:alpha val="43000"/>
                  </a:srgbClr>
                </a:outerShdw>
              </a:effectLst>
            </a:rPr>
            <a:t>Mahaal </a:t>
          </a:r>
          <a:r>
            <a:rPr lang="id-ID" sz="3000" b="1" cap="none" spc="150" baseline="0">
              <a:ln w="11430"/>
              <a:solidFill>
                <a:schemeClr val="bg1">
                  <a:lumMod val="65000"/>
                </a:schemeClr>
              </a:solidFill>
              <a:effectLst>
                <a:outerShdw blurRad="25400" algn="tl" rotWithShape="0">
                  <a:srgbClr val="000000">
                    <a:alpha val="43000"/>
                  </a:srgbClr>
                </a:outerShdw>
              </a:effectLst>
            </a:rPr>
            <a:t>??!!</a:t>
          </a:r>
          <a:endParaRPr lang="en-US" sz="3000" b="1" cap="none" spc="150" baseline="0">
            <a:ln w="11430"/>
            <a:solidFill>
              <a:schemeClr val="bg1">
                <a:lumMod val="65000"/>
              </a:schemeClr>
            </a:solidFill>
            <a:effectLst>
              <a:outerShdw blurRad="25400" algn="tl" rotWithShape="0">
                <a:srgbClr val="000000">
                  <a:alpha val="43000"/>
                </a:srgbClr>
              </a:outerShdw>
            </a:effectLst>
          </a:endParaRPr>
        </a:p>
      </xdr:txBody>
    </xdr:sp>
    <xdr:clientData/>
  </xdr:oneCellAnchor>
  <xdr:twoCellAnchor editAs="oneCell">
    <xdr:from>
      <xdr:col>1</xdr:col>
      <xdr:colOff>0</xdr:colOff>
      <xdr:row>45</xdr:row>
      <xdr:rowOff>0</xdr:rowOff>
    </xdr:from>
    <xdr:to>
      <xdr:col>1</xdr:col>
      <xdr:colOff>95250</xdr:colOff>
      <xdr:row>45</xdr:row>
      <xdr:rowOff>95250</xdr:rowOff>
    </xdr:to>
    <xdr:sp macro="" textlink="">
      <xdr:nvSpPr>
        <xdr:cNvPr id="64" name="AutoShape 16" descr="http://gpsnusantara.com/Images/centrang.gif"/>
        <xdr:cNvSpPr>
          <a:spLocks noChangeAspect="1" noChangeArrowheads="1"/>
        </xdr:cNvSpPr>
      </xdr:nvSpPr>
      <xdr:spPr bwMode="auto">
        <a:xfrm>
          <a:off x="217714" y="6694714"/>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22413</xdr:colOff>
      <xdr:row>41</xdr:row>
      <xdr:rowOff>123266</xdr:rowOff>
    </xdr:from>
    <xdr:to>
      <xdr:col>1</xdr:col>
      <xdr:colOff>2801471</xdr:colOff>
      <xdr:row>44</xdr:row>
      <xdr:rowOff>56030</xdr:rowOff>
    </xdr:to>
    <xdr:sp macro="" textlink="">
      <xdr:nvSpPr>
        <xdr:cNvPr id="69" name="Rounded Rectangle 68"/>
        <xdr:cNvSpPr/>
      </xdr:nvSpPr>
      <xdr:spPr>
        <a:xfrm>
          <a:off x="291354" y="7855325"/>
          <a:ext cx="2779058" cy="504264"/>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endParaRPr lang="id-ID" sz="2800">
            <a:solidFill>
              <a:schemeClr val="dk1"/>
            </a:solidFill>
            <a:effectLst/>
            <a:latin typeface="+mn-lt"/>
            <a:ea typeface="+mn-ea"/>
            <a:cs typeface="+mn-cs"/>
          </a:endParaRPr>
        </a:p>
      </xdr:txBody>
    </xdr:sp>
    <xdr:clientData/>
  </xdr:twoCellAnchor>
  <xdr:twoCellAnchor>
    <xdr:from>
      <xdr:col>1</xdr:col>
      <xdr:colOff>3863726</xdr:colOff>
      <xdr:row>28</xdr:row>
      <xdr:rowOff>41711</xdr:rowOff>
    </xdr:from>
    <xdr:to>
      <xdr:col>14</xdr:col>
      <xdr:colOff>33037</xdr:colOff>
      <xdr:row>33</xdr:row>
      <xdr:rowOff>20543</xdr:rowOff>
    </xdr:to>
    <xdr:sp macro="" textlink="">
      <xdr:nvSpPr>
        <xdr:cNvPr id="70" name="Rounded Rectangle 69"/>
        <xdr:cNvSpPr/>
      </xdr:nvSpPr>
      <xdr:spPr>
        <a:xfrm>
          <a:off x="3953373" y="5297270"/>
          <a:ext cx="10423193" cy="931332"/>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171450" indent="-171450">
            <a:buFont typeface="Wingdings" pitchFamily="2" charset="2"/>
            <a:buChar char="ü"/>
          </a:pPr>
          <a:r>
            <a:rPr lang="id-ID" sz="1100">
              <a:solidFill>
                <a:schemeClr val="dk1"/>
              </a:solidFill>
              <a:effectLst/>
              <a:latin typeface="+mn-lt"/>
              <a:ea typeface="+mn-ea"/>
              <a:cs typeface="+mn-cs"/>
            </a:rPr>
            <a:t>Anda pemilik sepedamotor: utk mencegah hilang sepeda</a:t>
          </a:r>
          <a:r>
            <a:rPr lang="id-ID" sz="1100" baseline="0">
              <a:solidFill>
                <a:schemeClr val="dk1"/>
              </a:solidFill>
              <a:effectLst/>
              <a:latin typeface="+mn-lt"/>
              <a:ea typeface="+mn-ea"/>
              <a:cs typeface="+mn-cs"/>
            </a:rPr>
            <a:t> motor kesayangan Anda </a:t>
          </a:r>
          <a:r>
            <a:rPr lang="id-ID" sz="1100">
              <a:solidFill>
                <a:schemeClr val="dk1"/>
              </a:solidFill>
              <a:effectLst/>
              <a:latin typeface="+mn-lt"/>
              <a:ea typeface="+mn-ea"/>
              <a:cs typeface="+mn-cs"/>
            </a:rPr>
            <a:t>(gps akan melacak posisi yg pasti dari keberadaan sepeda motor Anda, jk sewaktu2 hilang). Anda juga dapat melihat kemana saja sepeda motor Anda</a:t>
          </a:r>
          <a:r>
            <a:rPr lang="id-ID" sz="1100" baseline="0">
              <a:solidFill>
                <a:schemeClr val="dk1"/>
              </a:solidFill>
              <a:effectLst/>
              <a:latin typeface="+mn-lt"/>
              <a:ea typeface="+mn-ea"/>
              <a:cs typeface="+mn-cs"/>
            </a:rPr>
            <a:t> dibawa teman Anda, pada saat teman Anda meminjam sepeda motor Anda.</a:t>
          </a:r>
          <a:endParaRPr lang="id-ID" sz="1100">
            <a:solidFill>
              <a:schemeClr val="dk1"/>
            </a:solidFill>
            <a:effectLst/>
            <a:latin typeface="+mn-lt"/>
            <a:ea typeface="+mn-ea"/>
            <a:cs typeface="+mn-cs"/>
          </a:endParaRPr>
        </a:p>
        <a:p>
          <a:pPr marL="171450" indent="-171450">
            <a:buFont typeface="Wingdings" pitchFamily="2" charset="2"/>
            <a:buChar char="ü"/>
          </a:pPr>
          <a:r>
            <a:rPr lang="id-ID" sz="1100">
              <a:solidFill>
                <a:schemeClr val="dk1"/>
              </a:solidFill>
              <a:effectLst/>
              <a:latin typeface="+mn-lt"/>
              <a:ea typeface="+mn-ea"/>
              <a:cs typeface="+mn-cs"/>
            </a:rPr>
            <a:t>Anda pemilik mobil pribadi: utk mencegah hilang mobil kesayangan Anda (gps akan memberitahukan posisi yg pasti dari mobil Anda, jk sewaktu2 hilang), juga untuk memantau perilaku putra/putri Anda pd saat menggunakan mobil tsb.</a:t>
          </a:r>
          <a:endParaRPr lang="id-ID" sz="1100">
            <a:effectLst/>
          </a:endParaRPr>
        </a:p>
        <a:p>
          <a:pPr marL="171450" marR="0" indent="-171450" algn="l" defTabSz="914400" eaLnBrk="1" fontAlgn="auto" latinLnBrk="0" hangingPunct="1">
            <a:lnSpc>
              <a:spcPct val="100000"/>
            </a:lnSpc>
            <a:spcBef>
              <a:spcPts val="0"/>
            </a:spcBef>
            <a:spcAft>
              <a:spcPts val="0"/>
            </a:spcAft>
            <a:buClrTx/>
            <a:buSzTx/>
            <a:buFont typeface="Wingdings" pitchFamily="2" charset="2"/>
            <a:buChar char="ü"/>
            <a:tabLst/>
            <a:defRPr/>
          </a:pPr>
          <a:endParaRPr lang="id-ID" sz="1100">
            <a:solidFill>
              <a:schemeClr val="dk1"/>
            </a:solidFill>
            <a:effectLst/>
            <a:latin typeface="+mn-lt"/>
            <a:ea typeface="+mn-ea"/>
            <a:cs typeface="+mn-cs"/>
          </a:endParaRPr>
        </a:p>
      </xdr:txBody>
    </xdr:sp>
    <xdr:clientData/>
  </xdr:twoCellAnchor>
  <xdr:twoCellAnchor editAs="oneCell">
    <xdr:from>
      <xdr:col>2</xdr:col>
      <xdr:colOff>0</xdr:colOff>
      <xdr:row>46</xdr:row>
      <xdr:rowOff>0</xdr:rowOff>
    </xdr:from>
    <xdr:to>
      <xdr:col>2</xdr:col>
      <xdr:colOff>95250</xdr:colOff>
      <xdr:row>46</xdr:row>
      <xdr:rowOff>95250</xdr:rowOff>
    </xdr:to>
    <xdr:sp macro="" textlink="">
      <xdr:nvSpPr>
        <xdr:cNvPr id="73" name="AutoShape 16" descr="http://gpsnusantara.com/Images/centrang.gif"/>
        <xdr:cNvSpPr>
          <a:spLocks noChangeAspect="1" noChangeArrowheads="1"/>
        </xdr:cNvSpPr>
      </xdr:nvSpPr>
      <xdr:spPr bwMode="auto">
        <a:xfrm>
          <a:off x="222250" y="11832167"/>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3059080</xdr:colOff>
      <xdr:row>35</xdr:row>
      <xdr:rowOff>54788</xdr:rowOff>
    </xdr:from>
    <xdr:to>
      <xdr:col>14</xdr:col>
      <xdr:colOff>38016</xdr:colOff>
      <xdr:row>44</xdr:row>
      <xdr:rowOff>33618</xdr:rowOff>
    </xdr:to>
    <xdr:sp macro="" textlink="">
      <xdr:nvSpPr>
        <xdr:cNvPr id="74" name="Rounded Rectangle 73"/>
        <xdr:cNvSpPr/>
      </xdr:nvSpPr>
      <xdr:spPr>
        <a:xfrm>
          <a:off x="3328021" y="6643847"/>
          <a:ext cx="9865701" cy="1693330"/>
        </a:xfrm>
        <a:prstGeom prst="roundRect">
          <a:avLst/>
        </a:prstGeom>
        <a:ln>
          <a:solidFill>
            <a:schemeClr val="bg1">
              <a:lumMod val="85000"/>
            </a:schemeClr>
          </a:solidFill>
        </a:ln>
        <a:effectLst>
          <a:outerShdw dist="101600" dir="1800000" sx="98000" sy="98000" algn="ctr" rotWithShape="0">
            <a:srgbClr val="000000">
              <a:alpha val="27000"/>
            </a:srgbClr>
          </a:outerShdw>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171450" indent="-171450">
            <a:buFont typeface="Wingdings" pitchFamily="2" charset="2"/>
            <a:buChar char="ü"/>
          </a:pPr>
          <a:r>
            <a:rPr lang="id-ID" sz="1100">
              <a:solidFill>
                <a:schemeClr val="dk1"/>
              </a:solidFill>
              <a:effectLst/>
              <a:latin typeface="+mn-lt"/>
              <a:ea typeface="+mn-ea"/>
              <a:cs typeface="+mn-cs"/>
            </a:rPr>
            <a:t>Anda sebagai orangtua dari putra/putri Anda: utk memantau gerak-gerik putra/putri Anda, utk melacak posisi putra/putrinya, sehingga daat mencegah perilaku buruk</a:t>
          </a:r>
          <a:r>
            <a:rPr lang="id-ID" sz="1100" baseline="0">
              <a:solidFill>
                <a:schemeClr val="dk1"/>
              </a:solidFill>
              <a:effectLst/>
              <a:latin typeface="+mn-lt"/>
              <a:ea typeface="+mn-ea"/>
              <a:cs typeface="+mn-cs"/>
            </a:rPr>
            <a:t> mereka</a:t>
          </a:r>
          <a:r>
            <a:rPr lang="id-ID" sz="1100">
              <a:solidFill>
                <a:schemeClr val="dk1"/>
              </a:solidFill>
              <a:effectLst/>
              <a:latin typeface="+mn-lt"/>
              <a:ea typeface="+mn-ea"/>
              <a:cs typeface="+mn-cs"/>
            </a:rPr>
            <a:t> lebih awal.</a:t>
          </a:r>
          <a:endParaRPr lang="id-ID">
            <a:effectLst/>
          </a:endParaRPr>
        </a:p>
        <a:p>
          <a:pPr marL="171450" indent="-171450">
            <a:buFont typeface="Wingdings" pitchFamily="2" charset="2"/>
            <a:buChar char="ü"/>
          </a:pPr>
          <a:r>
            <a:rPr lang="id-ID" sz="1100">
              <a:solidFill>
                <a:schemeClr val="dk1"/>
              </a:solidFill>
              <a:effectLst/>
              <a:latin typeface="+mn-lt"/>
              <a:ea typeface="+mn-ea"/>
              <a:cs typeface="+mn-cs"/>
            </a:rPr>
            <a:t>Anda pemilik mobil rental: utk memantau</a:t>
          </a:r>
          <a:r>
            <a:rPr lang="id-ID" sz="1100" baseline="0">
              <a:solidFill>
                <a:schemeClr val="dk1"/>
              </a:solidFill>
              <a:effectLst/>
              <a:latin typeface="+mn-lt"/>
              <a:ea typeface="+mn-ea"/>
              <a:cs typeface="+mn-cs"/>
            </a:rPr>
            <a:t> perjalanan mobil rental Anda, apakah dipakai sesuai perjanjian dan utk mencegah kehilangan lebih awal </a:t>
          </a:r>
          <a:r>
            <a:rPr lang="id-ID" sz="1100">
              <a:solidFill>
                <a:schemeClr val="dk1"/>
              </a:solidFill>
              <a:effectLst/>
              <a:latin typeface="+mn-lt"/>
              <a:ea typeface="+mn-ea"/>
              <a:cs typeface="+mn-cs"/>
            </a:rPr>
            <a:t> (gps akan memberitahukan posisi yg</a:t>
          </a:r>
          <a:r>
            <a:rPr lang="id-ID" sz="1100" baseline="0">
              <a:solidFill>
                <a:schemeClr val="dk1"/>
              </a:solidFill>
              <a:effectLst/>
              <a:latin typeface="+mn-lt"/>
              <a:ea typeface="+mn-ea"/>
              <a:cs typeface="+mn-cs"/>
            </a:rPr>
            <a:t> pasti, jk mobil rental Anda tdk dikembalikan atau dipakai tdk sesuai perjanjian).</a:t>
          </a:r>
          <a:endParaRPr lang="id-ID" sz="1100">
            <a:solidFill>
              <a:schemeClr val="dk1"/>
            </a:solidFill>
            <a:effectLst/>
            <a:latin typeface="+mn-lt"/>
            <a:ea typeface="+mn-ea"/>
            <a:cs typeface="+mn-cs"/>
          </a:endParaRPr>
        </a:p>
        <a:p>
          <a:pPr marL="171450" indent="-171450">
            <a:buFont typeface="Wingdings" pitchFamily="2" charset="2"/>
            <a:buChar char="ü"/>
          </a:pPr>
          <a:r>
            <a:rPr lang="id-ID" sz="1100">
              <a:solidFill>
                <a:schemeClr val="dk1"/>
              </a:solidFill>
              <a:effectLst/>
              <a:latin typeface="+mn-lt"/>
              <a:ea typeface="+mn-ea"/>
              <a:cs typeface="+mn-cs"/>
            </a:rPr>
            <a:t>Anda sebagai pemilik perusahaan: utk memantau perjalanan/mobilisasi pegawai/armada mobil perusahaan Anda, apakah</a:t>
          </a:r>
          <a:r>
            <a:rPr lang="id-ID" sz="1100" baseline="0">
              <a:solidFill>
                <a:schemeClr val="dk1"/>
              </a:solidFill>
              <a:effectLst/>
              <a:latin typeface="+mn-lt"/>
              <a:ea typeface="+mn-ea"/>
              <a:cs typeface="+mn-cs"/>
            </a:rPr>
            <a:t> </a:t>
          </a:r>
          <a:r>
            <a:rPr lang="id-ID" sz="1100">
              <a:solidFill>
                <a:schemeClr val="dk1"/>
              </a:solidFill>
              <a:effectLst/>
              <a:latin typeface="+mn-lt"/>
              <a:ea typeface="+mn-ea"/>
              <a:cs typeface="+mn-cs"/>
            </a:rPr>
            <a:t>pakai utk keperluan perusahaan ataupun tidak,</a:t>
          </a:r>
          <a:r>
            <a:rPr lang="id-ID" sz="1100" baseline="0">
              <a:solidFill>
                <a:schemeClr val="dk1"/>
              </a:solidFill>
              <a:effectLst/>
              <a:latin typeface="+mn-lt"/>
              <a:ea typeface="+mn-ea"/>
              <a:cs typeface="+mn-cs"/>
            </a:rPr>
            <a:t> </a:t>
          </a:r>
          <a:r>
            <a:rPr lang="id-ID" sz="1100">
              <a:solidFill>
                <a:schemeClr val="dk1"/>
              </a:solidFill>
              <a:effectLst/>
              <a:latin typeface="+mn-lt"/>
              <a:ea typeface="+mn-ea"/>
              <a:cs typeface="+mn-cs"/>
            </a:rPr>
            <a:t>apakah mereka bekerja atau mangkal di cafe.</a:t>
          </a:r>
        </a:p>
        <a:p>
          <a:pPr marL="171450" marR="0" indent="-171450" defTabSz="914400" eaLnBrk="1" fontAlgn="auto" latinLnBrk="0" hangingPunct="1">
            <a:lnSpc>
              <a:spcPct val="100000"/>
            </a:lnSpc>
            <a:spcBef>
              <a:spcPts val="0"/>
            </a:spcBef>
            <a:spcAft>
              <a:spcPts val="0"/>
            </a:spcAft>
            <a:buClrTx/>
            <a:buSzTx/>
            <a:buFont typeface="Wingdings" pitchFamily="2" charset="2"/>
            <a:buChar char="ü"/>
            <a:tabLst/>
            <a:defRPr/>
          </a:pPr>
          <a:r>
            <a:rPr lang="id-ID" sz="1100">
              <a:solidFill>
                <a:schemeClr val="dk1"/>
              </a:solidFill>
              <a:effectLst/>
              <a:latin typeface="+mn-lt"/>
              <a:ea typeface="+mn-ea"/>
              <a:cs typeface="+mn-cs"/>
            </a:rPr>
            <a:t>Anda pemilik truck/pickup/angkutan umum: sangat bermanfaat utk memantau perjalanan truck/pickup Anda dan mencegah supir membohongi</a:t>
          </a:r>
          <a:r>
            <a:rPr lang="id-ID" sz="1100" baseline="0">
              <a:solidFill>
                <a:schemeClr val="dk1"/>
              </a:solidFill>
              <a:effectLst/>
              <a:latin typeface="+mn-lt"/>
              <a:ea typeface="+mn-ea"/>
              <a:cs typeface="+mn-cs"/>
            </a:rPr>
            <a:t> Anda (gps akan memberitahukan Anda, setiap rute yg dilalui truck/pickup Anda)</a:t>
          </a:r>
          <a:r>
            <a:rPr lang="id-ID" sz="1100">
              <a:solidFill>
                <a:schemeClr val="dk1"/>
              </a:solidFill>
              <a:effectLst/>
              <a:latin typeface="+mn-lt"/>
              <a:ea typeface="+mn-ea"/>
              <a:cs typeface="+mn-cs"/>
            </a:rPr>
            <a:t>.</a:t>
          </a:r>
          <a:endParaRPr lang="id-ID" sz="1100">
            <a:effectLst/>
          </a:endParaRPr>
        </a:p>
        <a:p>
          <a:pPr marL="171450" marR="0" indent="-171450" algn="l" defTabSz="914400" eaLnBrk="1" fontAlgn="auto" latinLnBrk="0" hangingPunct="1">
            <a:lnSpc>
              <a:spcPct val="100000"/>
            </a:lnSpc>
            <a:spcBef>
              <a:spcPts val="0"/>
            </a:spcBef>
            <a:spcAft>
              <a:spcPts val="0"/>
            </a:spcAft>
            <a:buClrTx/>
            <a:buSzTx/>
            <a:buFont typeface="Wingdings" pitchFamily="2" charset="2"/>
            <a:buChar char="ü"/>
            <a:tabLst/>
            <a:defRPr/>
          </a:pPr>
          <a:endParaRPr lang="id-ID" sz="1100">
            <a:solidFill>
              <a:schemeClr val="dk1"/>
            </a:solidFill>
            <a:effectLst/>
            <a:latin typeface="+mn-lt"/>
            <a:ea typeface="+mn-ea"/>
            <a:cs typeface="+mn-cs"/>
          </a:endParaRPr>
        </a:p>
      </xdr:txBody>
    </xdr:sp>
    <xdr:clientData/>
  </xdr:twoCellAnchor>
  <xdr:twoCellAnchor editAs="oneCell">
    <xdr:from>
      <xdr:col>2</xdr:col>
      <xdr:colOff>0</xdr:colOff>
      <xdr:row>48</xdr:row>
      <xdr:rowOff>0</xdr:rowOff>
    </xdr:from>
    <xdr:to>
      <xdr:col>2</xdr:col>
      <xdr:colOff>95250</xdr:colOff>
      <xdr:row>48</xdr:row>
      <xdr:rowOff>95250</xdr:rowOff>
    </xdr:to>
    <xdr:sp macro="" textlink="">
      <xdr:nvSpPr>
        <xdr:cNvPr id="75" name="AutoShape 16" descr="http://gpsnusantara.com/Images/centrang.gif"/>
        <xdr:cNvSpPr>
          <a:spLocks noChangeAspect="1" noChangeArrowheads="1"/>
        </xdr:cNvSpPr>
      </xdr:nvSpPr>
      <xdr:spPr bwMode="auto">
        <a:xfrm>
          <a:off x="222250" y="14308667"/>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46</xdr:row>
      <xdr:rowOff>0</xdr:rowOff>
    </xdr:from>
    <xdr:to>
      <xdr:col>1</xdr:col>
      <xdr:colOff>95250</xdr:colOff>
      <xdr:row>46</xdr:row>
      <xdr:rowOff>95250</xdr:rowOff>
    </xdr:to>
    <xdr:sp macro="" textlink="">
      <xdr:nvSpPr>
        <xdr:cNvPr id="37" name="AutoShape 16" descr="http://gpsnusantara.com/Images/centrang.gif"/>
        <xdr:cNvSpPr>
          <a:spLocks noChangeAspect="1" noChangeArrowheads="1"/>
        </xdr:cNvSpPr>
      </xdr:nvSpPr>
      <xdr:spPr bwMode="auto">
        <a:xfrm>
          <a:off x="3978088" y="9065559"/>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10</xdr:row>
      <xdr:rowOff>0</xdr:rowOff>
    </xdr:from>
    <xdr:to>
      <xdr:col>20</xdr:col>
      <xdr:colOff>95250</xdr:colOff>
      <xdr:row>10</xdr:row>
      <xdr:rowOff>95250</xdr:rowOff>
    </xdr:to>
    <xdr:sp macro="" textlink="">
      <xdr:nvSpPr>
        <xdr:cNvPr id="38" name="AutoShape 6" descr="http://gpsnusantara.com/Images/centrang.gif"/>
        <xdr:cNvSpPr>
          <a:spLocks noChangeAspect="1" noChangeArrowheads="1"/>
        </xdr:cNvSpPr>
      </xdr:nvSpPr>
      <xdr:spPr bwMode="auto">
        <a:xfrm>
          <a:off x="14097000" y="1826559"/>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0</xdr:colOff>
      <xdr:row>10</xdr:row>
      <xdr:rowOff>0</xdr:rowOff>
    </xdr:from>
    <xdr:to>
      <xdr:col>23</xdr:col>
      <xdr:colOff>95250</xdr:colOff>
      <xdr:row>10</xdr:row>
      <xdr:rowOff>95250</xdr:rowOff>
    </xdr:to>
    <xdr:sp macro="" textlink="">
      <xdr:nvSpPr>
        <xdr:cNvPr id="39" name="AutoShape 6" descr="http://gpsnusantara.com/Images/centrang.gif"/>
        <xdr:cNvSpPr>
          <a:spLocks noChangeAspect="1" noChangeArrowheads="1"/>
        </xdr:cNvSpPr>
      </xdr:nvSpPr>
      <xdr:spPr bwMode="auto">
        <a:xfrm>
          <a:off x="14097000" y="1826559"/>
          <a:ext cx="95250" cy="95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gps-trace.com,/" TargetMode="External"/><Relationship Id="rId2" Type="http://schemas.openxmlformats.org/officeDocument/2006/relationships/hyperlink" Target="http://www.gpsyeah.com/Dealer.aspx" TargetMode="External"/><Relationship Id="rId1" Type="http://schemas.openxmlformats.org/officeDocument/2006/relationships/hyperlink" Target="http://www.gps155.com/Map_Main.aspx"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zaismail13@gmail.com" TargetMode="External"/><Relationship Id="rId2" Type="http://schemas.openxmlformats.org/officeDocument/2006/relationships/hyperlink" Target="http://sourceforge.net/projects/traccar/" TargetMode="External"/><Relationship Id="rId1" Type="http://schemas.openxmlformats.org/officeDocument/2006/relationships/hyperlink" Target="http://www.gpstrackerindonesia.com/%20beli%20di%20dia,%20gratis%20,%20palapa" TargetMode="External"/><Relationship Id="rId5" Type="http://schemas.openxmlformats.org/officeDocument/2006/relationships/hyperlink" Target="mailto:zaismail@kiosaceh.com" TargetMode="External"/><Relationship Id="rId4" Type="http://schemas.openxmlformats.org/officeDocument/2006/relationships/hyperlink" Target="mailto:zaismail13@gmail.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06"/>
  <sheetViews>
    <sheetView showGridLines="0" zoomScale="85" zoomScaleNormal="85" workbookViewId="0">
      <selection activeCell="U3" sqref="U3"/>
    </sheetView>
  </sheetViews>
  <sheetFormatPr defaultRowHeight="15" x14ac:dyDescent="0.25"/>
  <cols>
    <col min="1" max="1" width="4" style="4" customWidth="1"/>
    <col min="2" max="2" width="45.85546875" style="4" customWidth="1"/>
    <col min="3" max="3" width="11.42578125" style="4" customWidth="1"/>
    <col min="4" max="4" width="11.28515625" style="7" customWidth="1"/>
    <col min="5" max="5" width="13.85546875" style="7" customWidth="1"/>
    <col min="6" max="7" width="14.140625" style="7" customWidth="1"/>
    <col min="8" max="8" width="14" style="7" customWidth="1"/>
    <col min="9" max="9" width="0.5703125" style="7" customWidth="1"/>
    <col min="10" max="10" width="11.5703125" style="7" customWidth="1"/>
    <col min="11" max="11" width="14" style="7" customWidth="1"/>
    <col min="12" max="12" width="14.28515625" style="7" customWidth="1"/>
    <col min="13" max="13" width="14.140625" style="7" customWidth="1"/>
    <col min="14" max="14" width="14.28515625" style="7" customWidth="1"/>
    <col min="15" max="24" width="1.42578125" style="4" customWidth="1"/>
    <col min="25" max="16384" width="9.140625" style="4"/>
  </cols>
  <sheetData>
    <row r="1" spans="2:24" ht="6.75" customHeight="1" x14ac:dyDescent="0.25"/>
    <row r="2" spans="2:24" x14ac:dyDescent="0.25">
      <c r="B2" s="6"/>
      <c r="C2" s="6"/>
      <c r="D2" s="8"/>
      <c r="E2" s="8"/>
      <c r="F2" s="8"/>
      <c r="G2" s="8"/>
      <c r="H2" s="8"/>
      <c r="I2" s="8"/>
      <c r="J2" s="8"/>
      <c r="K2" s="8"/>
      <c r="L2" s="8"/>
      <c r="M2" s="8"/>
      <c r="N2" s="8"/>
      <c r="O2" s="3"/>
      <c r="P2" s="3"/>
      <c r="Q2" s="3"/>
      <c r="R2" s="3"/>
      <c r="S2" s="3"/>
      <c r="T2" s="3"/>
      <c r="U2" s="3"/>
      <c r="V2" s="3"/>
      <c r="W2" s="3"/>
      <c r="X2" s="3"/>
    </row>
    <row r="3" spans="2:24" x14ac:dyDescent="0.25">
      <c r="B3" s="5"/>
      <c r="C3" s="5"/>
      <c r="D3" s="8"/>
      <c r="E3" s="8"/>
      <c r="F3" s="8"/>
      <c r="G3" s="8"/>
      <c r="H3" s="8"/>
      <c r="I3" s="8"/>
      <c r="J3" s="8"/>
      <c r="K3" s="8"/>
      <c r="L3" s="8"/>
      <c r="M3" s="8"/>
      <c r="N3" s="8"/>
      <c r="O3" s="3"/>
      <c r="P3" s="3"/>
      <c r="Q3" s="3"/>
      <c r="R3" s="3"/>
      <c r="S3" s="3"/>
      <c r="T3" s="3"/>
      <c r="U3" s="3"/>
      <c r="V3" s="3"/>
      <c r="W3" s="3"/>
      <c r="X3" s="3"/>
    </row>
    <row r="4" spans="2:24" x14ac:dyDescent="0.25">
      <c r="D4" s="8"/>
      <c r="E4" s="8"/>
      <c r="F4" s="8"/>
      <c r="G4" s="8"/>
      <c r="H4" s="8"/>
      <c r="I4" s="8"/>
      <c r="J4" s="8"/>
      <c r="K4" s="8"/>
      <c r="L4" s="8"/>
      <c r="M4" s="8"/>
      <c r="N4" s="8"/>
      <c r="O4" s="3"/>
      <c r="P4" s="3"/>
      <c r="Q4" s="3"/>
      <c r="R4" s="3"/>
      <c r="S4" s="3"/>
      <c r="T4" s="3"/>
      <c r="U4" s="3"/>
      <c r="V4" s="3"/>
      <c r="W4" s="3"/>
      <c r="X4" s="3"/>
    </row>
    <row r="6" spans="2:24" x14ac:dyDescent="0.25">
      <c r="B6" s="5" t="s">
        <v>422</v>
      </c>
      <c r="C6" s="5"/>
    </row>
    <row r="7" spans="2:24" x14ac:dyDescent="0.25">
      <c r="B7" s="6"/>
      <c r="C7" s="6"/>
      <c r="D7" s="8"/>
      <c r="E7" s="8"/>
      <c r="F7" s="8"/>
      <c r="G7" s="8"/>
      <c r="H7" s="8"/>
      <c r="I7" s="8"/>
      <c r="J7" s="8"/>
      <c r="K7" s="8"/>
      <c r="L7" s="8"/>
      <c r="M7" s="8"/>
      <c r="N7" s="8"/>
      <c r="O7" s="3"/>
      <c r="P7" s="3"/>
      <c r="Q7" s="3"/>
      <c r="R7" s="3"/>
      <c r="S7" s="3"/>
      <c r="T7" s="3"/>
      <c r="U7" s="3"/>
      <c r="V7" s="3"/>
      <c r="W7" s="3"/>
      <c r="X7" s="3"/>
    </row>
    <row r="8" spans="2:24" x14ac:dyDescent="0.25">
      <c r="B8" s="50"/>
      <c r="C8" s="57"/>
      <c r="D8" s="92" t="s">
        <v>13</v>
      </c>
      <c r="E8" s="92"/>
      <c r="F8" s="92"/>
      <c r="G8" s="92"/>
      <c r="H8" s="93"/>
      <c r="I8" s="44"/>
      <c r="J8" s="94" t="s">
        <v>14</v>
      </c>
      <c r="K8" s="92"/>
      <c r="L8" s="92"/>
      <c r="M8" s="92"/>
      <c r="N8" s="93"/>
    </row>
    <row r="9" spans="2:24" ht="15.75" thickBot="1" x14ac:dyDescent="0.3">
      <c r="B9" s="51" t="s">
        <v>10</v>
      </c>
      <c r="C9" s="58"/>
      <c r="D9" s="38" t="s">
        <v>471</v>
      </c>
      <c r="E9" s="39" t="s">
        <v>0</v>
      </c>
      <c r="F9" s="38" t="s">
        <v>366</v>
      </c>
      <c r="G9" s="39" t="s">
        <v>1</v>
      </c>
      <c r="H9" s="45" t="s">
        <v>2</v>
      </c>
      <c r="I9" s="38"/>
      <c r="J9" s="40" t="str">
        <f>D9</f>
        <v>GT-02B</v>
      </c>
      <c r="K9" s="41" t="str">
        <f>E9</f>
        <v>TR-02</v>
      </c>
      <c r="L9" s="42" t="str">
        <f>F9</f>
        <v>GT-01</v>
      </c>
      <c r="M9" s="41" t="str">
        <f>G9</f>
        <v>GT-07</v>
      </c>
      <c r="N9" s="43" t="str">
        <f>H9</f>
        <v>GT-06</v>
      </c>
      <c r="O9" s="2"/>
      <c r="P9" s="2"/>
      <c r="Q9" s="2"/>
      <c r="R9" s="3"/>
      <c r="S9" s="2"/>
      <c r="T9" s="2"/>
      <c r="U9" s="3"/>
      <c r="V9" s="2"/>
      <c r="W9" s="2"/>
      <c r="X9" s="3"/>
    </row>
    <row r="10" spans="2:24" ht="15.75" thickTop="1" x14ac:dyDescent="0.25">
      <c r="B10" s="52"/>
      <c r="C10" s="59"/>
      <c r="D10" s="22"/>
      <c r="E10" s="30"/>
      <c r="F10" s="22"/>
      <c r="G10" s="30"/>
      <c r="H10" s="23"/>
      <c r="I10" s="8"/>
      <c r="J10" s="27"/>
      <c r="K10" s="30"/>
      <c r="L10" s="22"/>
      <c r="M10" s="30"/>
      <c r="N10" s="23"/>
      <c r="O10" s="3"/>
      <c r="P10" s="3"/>
      <c r="Q10" s="3"/>
      <c r="R10" s="3"/>
      <c r="S10" s="3"/>
      <c r="T10" s="3"/>
      <c r="U10" s="3"/>
      <c r="V10" s="3"/>
      <c r="W10" s="3"/>
      <c r="X10" s="3"/>
    </row>
    <row r="11" spans="2:24" x14ac:dyDescent="0.25">
      <c r="B11" s="53" t="s">
        <v>406</v>
      </c>
      <c r="C11" s="60"/>
      <c r="D11" s="21">
        <f>500000+200000</f>
        <v>700000</v>
      </c>
      <c r="E11" s="32">
        <f>650000+200000</f>
        <v>850000</v>
      </c>
      <c r="F11" s="21">
        <f>700000+200000</f>
        <v>900000</v>
      </c>
      <c r="G11" s="32">
        <f>750000+200000</f>
        <v>950000</v>
      </c>
      <c r="H11" s="26">
        <f>950000+200000</f>
        <v>1150000</v>
      </c>
      <c r="I11" s="21"/>
      <c r="J11" s="29">
        <f>D11+100000</f>
        <v>800000</v>
      </c>
      <c r="K11" s="32">
        <f>E11+100000</f>
        <v>950000</v>
      </c>
      <c r="L11" s="21">
        <f>F11+100000</f>
        <v>1000000</v>
      </c>
      <c r="M11" s="32">
        <f>G11+100000</f>
        <v>1050000</v>
      </c>
      <c r="N11" s="26">
        <f t="shared" ref="N11" si="0">H11+100000</f>
        <v>1250000</v>
      </c>
      <c r="O11" s="3"/>
      <c r="P11" s="3"/>
      <c r="Q11" s="3"/>
      <c r="R11" s="3"/>
      <c r="S11" s="3"/>
      <c r="T11" s="3"/>
      <c r="U11" s="3"/>
      <c r="V11" s="3"/>
      <c r="W11" s="3"/>
      <c r="X11" s="3"/>
    </row>
    <row r="12" spans="2:24" x14ac:dyDescent="0.25">
      <c r="B12" s="54" t="s">
        <v>407</v>
      </c>
      <c r="C12" s="61"/>
      <c r="D12" s="24">
        <f>D11+150000</f>
        <v>850000</v>
      </c>
      <c r="E12" s="31">
        <f>E11+150000</f>
        <v>1000000</v>
      </c>
      <c r="F12" s="24">
        <f>F11+150000</f>
        <v>1050000</v>
      </c>
      <c r="G12" s="31">
        <f>G11+150000</f>
        <v>1100000</v>
      </c>
      <c r="H12" s="25">
        <f>H11+150000</f>
        <v>1300000</v>
      </c>
      <c r="I12" s="9"/>
      <c r="J12" s="28">
        <f>J11+150000</f>
        <v>950000</v>
      </c>
      <c r="K12" s="31">
        <f>K11+150000</f>
        <v>1100000</v>
      </c>
      <c r="L12" s="24">
        <f>L11+150000</f>
        <v>1150000</v>
      </c>
      <c r="M12" s="31">
        <f>M11+150000</f>
        <v>1200000</v>
      </c>
      <c r="N12" s="25">
        <f>N11+150000</f>
        <v>1400000</v>
      </c>
      <c r="O12" s="3"/>
      <c r="P12" s="3"/>
      <c r="Q12" s="3"/>
      <c r="R12" s="3"/>
      <c r="S12" s="3"/>
      <c r="T12" s="3"/>
      <c r="U12" s="3"/>
      <c r="V12" s="3"/>
      <c r="W12" s="3"/>
      <c r="X12" s="3"/>
    </row>
    <row r="13" spans="2:24" x14ac:dyDescent="0.25">
      <c r="B13" s="54"/>
      <c r="C13" s="61"/>
      <c r="D13" s="24"/>
      <c r="E13" s="31"/>
      <c r="F13" s="24"/>
      <c r="G13" s="31"/>
      <c r="H13" s="25"/>
      <c r="I13" s="9"/>
      <c r="J13" s="28"/>
      <c r="K13" s="31"/>
      <c r="L13" s="24"/>
      <c r="M13" s="31"/>
      <c r="N13" s="25"/>
      <c r="O13" s="3"/>
      <c r="P13" s="3"/>
      <c r="Q13" s="3"/>
      <c r="R13" s="3"/>
      <c r="S13" s="3"/>
      <c r="T13" s="3"/>
      <c r="U13" s="3"/>
      <c r="V13" s="3"/>
      <c r="W13" s="3"/>
      <c r="X13" s="3"/>
    </row>
    <row r="14" spans="2:24" x14ac:dyDescent="0.25">
      <c r="B14" s="53" t="s">
        <v>11</v>
      </c>
      <c r="C14" s="60"/>
      <c r="D14" s="21"/>
      <c r="E14" s="32"/>
      <c r="F14" s="21"/>
      <c r="G14" s="32"/>
      <c r="H14" s="26"/>
      <c r="I14" s="21"/>
      <c r="J14" s="29"/>
      <c r="K14" s="32"/>
      <c r="L14" s="21"/>
      <c r="M14" s="32"/>
      <c r="N14" s="26"/>
      <c r="O14" s="3"/>
      <c r="P14" s="3"/>
      <c r="Q14" s="3"/>
      <c r="R14" s="3"/>
      <c r="S14" s="3"/>
      <c r="T14" s="3"/>
      <c r="U14" s="3"/>
      <c r="V14" s="3"/>
      <c r="W14" s="3"/>
      <c r="X14" s="3"/>
    </row>
    <row r="15" spans="2:24" x14ac:dyDescent="0.25">
      <c r="B15" s="66" t="s">
        <v>408</v>
      </c>
      <c r="C15" s="62"/>
      <c r="D15" s="55">
        <v>150000</v>
      </c>
      <c r="E15" s="32" t="s">
        <v>12</v>
      </c>
      <c r="F15" s="21">
        <v>150000</v>
      </c>
      <c r="G15" s="32">
        <v>150000</v>
      </c>
      <c r="H15" s="26">
        <v>150000</v>
      </c>
      <c r="I15" s="21"/>
      <c r="J15" s="33">
        <f>D15+50000</f>
        <v>200000</v>
      </c>
      <c r="K15" s="32" t="s">
        <v>12</v>
      </c>
      <c r="L15" s="21">
        <f>F15+50000</f>
        <v>200000</v>
      </c>
      <c r="M15" s="32">
        <f>G15+50000</f>
        <v>200000</v>
      </c>
      <c r="N15" s="26">
        <f t="shared" ref="N15" si="1">H15+50000</f>
        <v>200000</v>
      </c>
      <c r="O15" s="3"/>
      <c r="P15" s="3"/>
      <c r="Q15" s="3"/>
      <c r="R15" s="3"/>
      <c r="S15" s="3"/>
      <c r="T15" s="3"/>
      <c r="U15" s="3"/>
      <c r="V15" s="3"/>
      <c r="W15" s="3"/>
      <c r="X15" s="3"/>
    </row>
    <row r="16" spans="2:24" x14ac:dyDescent="0.25">
      <c r="B16" s="67" t="s">
        <v>409</v>
      </c>
      <c r="C16" s="64"/>
      <c r="D16" s="56">
        <v>200000</v>
      </c>
      <c r="E16" s="34" t="s">
        <v>12</v>
      </c>
      <c r="F16" s="35">
        <v>200000</v>
      </c>
      <c r="G16" s="34">
        <v>200000</v>
      </c>
      <c r="H16" s="37">
        <v>200000</v>
      </c>
      <c r="I16" s="35"/>
      <c r="J16" s="36">
        <f>D16+50000</f>
        <v>250000</v>
      </c>
      <c r="K16" s="34" t="s">
        <v>12</v>
      </c>
      <c r="L16" s="35">
        <f>F16+50000</f>
        <v>250000</v>
      </c>
      <c r="M16" s="34">
        <f>G16+50000</f>
        <v>250000</v>
      </c>
      <c r="N16" s="37">
        <f>H16+50000</f>
        <v>250000</v>
      </c>
      <c r="O16" s="3"/>
      <c r="P16" s="3"/>
      <c r="Q16" s="3"/>
      <c r="R16" s="3"/>
      <c r="S16" s="3"/>
      <c r="T16" s="3"/>
      <c r="U16" s="3"/>
      <c r="V16" s="3"/>
      <c r="W16" s="3"/>
      <c r="X16" s="3"/>
    </row>
    <row r="17" spans="2:24" x14ac:dyDescent="0.25">
      <c r="B17" s="66" t="s">
        <v>15</v>
      </c>
      <c r="C17" s="63"/>
      <c r="D17" s="21" t="s">
        <v>12</v>
      </c>
      <c r="E17" s="32" t="s">
        <v>12</v>
      </c>
      <c r="F17" s="21" t="s">
        <v>12</v>
      </c>
      <c r="G17" s="32" t="s">
        <v>12</v>
      </c>
      <c r="H17" s="26" t="s">
        <v>16</v>
      </c>
      <c r="I17" s="21"/>
      <c r="J17" s="29" t="s">
        <v>12</v>
      </c>
      <c r="K17" s="32" t="s">
        <v>12</v>
      </c>
      <c r="L17" s="21" t="s">
        <v>12</v>
      </c>
      <c r="M17" s="32" t="s">
        <v>12</v>
      </c>
      <c r="N17" s="26" t="s">
        <v>16</v>
      </c>
      <c r="O17" s="3"/>
      <c r="P17" s="3"/>
      <c r="Q17" s="3"/>
      <c r="R17" s="3"/>
      <c r="S17" s="3"/>
      <c r="T17" s="3"/>
      <c r="U17" s="3"/>
      <c r="V17" s="3"/>
      <c r="W17" s="3"/>
      <c r="X17" s="3"/>
    </row>
    <row r="18" spans="2:24" x14ac:dyDescent="0.25">
      <c r="D18" s="9"/>
      <c r="E18" s="9"/>
      <c r="F18" s="9"/>
      <c r="G18" s="9"/>
      <c r="H18" s="9"/>
      <c r="I18" s="9"/>
      <c r="J18" s="8"/>
      <c r="K18" s="8"/>
      <c r="L18" s="8"/>
      <c r="M18" s="8"/>
      <c r="N18" s="8"/>
      <c r="O18" s="3"/>
      <c r="P18" s="3"/>
      <c r="Q18" s="3"/>
      <c r="R18" s="3"/>
      <c r="S18" s="3"/>
      <c r="T18" s="3"/>
      <c r="U18" s="3"/>
      <c r="V18" s="3"/>
      <c r="W18" s="3"/>
      <c r="X18" s="3"/>
    </row>
    <row r="19" spans="2:24" x14ac:dyDescent="0.25">
      <c r="D19" s="9"/>
      <c r="E19" s="9"/>
      <c r="F19" s="9"/>
      <c r="G19" s="9"/>
      <c r="H19" s="9"/>
      <c r="I19" s="9"/>
      <c r="J19" s="8"/>
      <c r="K19" s="8"/>
      <c r="L19" s="8"/>
      <c r="M19" s="8"/>
      <c r="N19" s="8"/>
      <c r="O19" s="3"/>
      <c r="P19" s="3"/>
      <c r="Q19" s="3"/>
      <c r="R19" s="3"/>
      <c r="S19" s="3"/>
      <c r="T19" s="3"/>
      <c r="U19" s="3"/>
      <c r="V19" s="3"/>
      <c r="W19" s="3"/>
      <c r="X19" s="3"/>
    </row>
    <row r="20" spans="2:24" x14ac:dyDescent="0.25">
      <c r="B20" s="5"/>
      <c r="C20" s="5"/>
      <c r="D20" s="9"/>
      <c r="E20" s="9"/>
      <c r="F20" s="9"/>
      <c r="G20" s="9"/>
      <c r="H20" s="9"/>
      <c r="I20" s="9"/>
      <c r="J20" s="8"/>
      <c r="K20" s="8"/>
      <c r="L20" s="8"/>
      <c r="M20" s="8"/>
      <c r="N20" s="8"/>
      <c r="O20" s="3"/>
      <c r="P20" s="3"/>
      <c r="Q20" s="3"/>
      <c r="R20" s="3"/>
      <c r="S20" s="3"/>
      <c r="T20" s="3"/>
      <c r="U20" s="3"/>
      <c r="V20" s="3"/>
      <c r="W20" s="3"/>
      <c r="X20" s="3"/>
    </row>
    <row r="21" spans="2:24" x14ac:dyDescent="0.25">
      <c r="B21" s="5"/>
      <c r="C21" s="5"/>
      <c r="D21" s="8"/>
      <c r="E21" s="8"/>
      <c r="F21" s="8"/>
      <c r="G21" s="8"/>
      <c r="H21" s="8"/>
      <c r="I21" s="8"/>
      <c r="J21" s="8"/>
      <c r="K21" s="8"/>
      <c r="L21" s="8"/>
      <c r="M21" s="8"/>
      <c r="N21" s="8"/>
      <c r="O21" s="3"/>
      <c r="P21" s="3"/>
      <c r="Q21" s="3"/>
      <c r="R21" s="3"/>
      <c r="S21" s="3"/>
      <c r="T21" s="3"/>
      <c r="U21" s="3"/>
      <c r="V21" s="3"/>
      <c r="W21" s="3"/>
      <c r="X21" s="3"/>
    </row>
    <row r="22" spans="2:24" x14ac:dyDescent="0.25">
      <c r="B22" s="5"/>
      <c r="C22" s="5"/>
      <c r="D22" s="8"/>
      <c r="E22" s="8"/>
      <c r="F22" s="8"/>
      <c r="G22" s="8"/>
      <c r="H22" s="8"/>
      <c r="I22" s="8"/>
      <c r="J22" s="8"/>
      <c r="K22" s="8"/>
      <c r="L22" s="8"/>
      <c r="M22" s="8"/>
      <c r="N22" s="8"/>
      <c r="O22" s="3"/>
      <c r="P22" s="3"/>
      <c r="Q22" s="3"/>
      <c r="R22" s="3"/>
      <c r="S22" s="3"/>
      <c r="T22" s="3"/>
      <c r="U22" s="3"/>
      <c r="V22" s="3"/>
      <c r="W22" s="3"/>
      <c r="X22" s="3"/>
    </row>
    <row r="23" spans="2:24" x14ac:dyDescent="0.25">
      <c r="B23" s="5"/>
      <c r="C23" s="5"/>
      <c r="D23" s="8"/>
      <c r="E23" s="8"/>
      <c r="F23" s="8"/>
      <c r="G23" s="8"/>
      <c r="H23" s="8"/>
      <c r="I23" s="8"/>
      <c r="J23" s="8"/>
      <c r="K23" s="8"/>
      <c r="L23" s="8"/>
      <c r="M23" s="8"/>
      <c r="N23" s="8"/>
      <c r="O23" s="3"/>
      <c r="P23" s="3"/>
      <c r="Q23" s="3"/>
      <c r="R23" s="3"/>
      <c r="S23" s="3"/>
      <c r="T23" s="3"/>
      <c r="U23" s="3"/>
      <c r="V23" s="3"/>
      <c r="W23" s="3"/>
      <c r="X23" s="3"/>
    </row>
    <row r="24" spans="2:24" x14ac:dyDescent="0.25">
      <c r="B24" s="6"/>
      <c r="C24" s="6"/>
      <c r="D24" s="8"/>
      <c r="E24" s="8"/>
      <c r="F24" s="8"/>
      <c r="G24" s="8"/>
      <c r="H24" s="8"/>
      <c r="I24" s="8"/>
      <c r="J24" s="8"/>
      <c r="K24" s="8"/>
      <c r="L24" s="8"/>
      <c r="M24" s="8"/>
      <c r="N24" s="8"/>
      <c r="O24" s="3"/>
      <c r="P24" s="3"/>
      <c r="Q24" s="3"/>
      <c r="R24" s="3"/>
      <c r="S24" s="3"/>
      <c r="T24" s="3"/>
      <c r="U24" s="3"/>
      <c r="V24" s="3"/>
      <c r="W24" s="3"/>
      <c r="X24" s="3"/>
    </row>
    <row r="25" spans="2:24" x14ac:dyDescent="0.25">
      <c r="B25" s="6"/>
      <c r="C25" s="6"/>
      <c r="D25" s="8"/>
      <c r="E25" s="8"/>
      <c r="F25" s="8"/>
      <c r="G25" s="8"/>
      <c r="H25" s="8"/>
      <c r="I25" s="8"/>
      <c r="J25" s="8"/>
      <c r="K25" s="8"/>
      <c r="L25" s="8"/>
      <c r="M25" s="8"/>
      <c r="N25" s="8"/>
      <c r="O25" s="3"/>
      <c r="P25" s="3"/>
      <c r="Q25" s="3"/>
      <c r="R25" s="3"/>
      <c r="S25" s="3"/>
      <c r="T25" s="3"/>
      <c r="U25" s="3"/>
      <c r="V25" s="3"/>
      <c r="W25" s="3"/>
      <c r="X25" s="3"/>
    </row>
    <row r="26" spans="2:24" x14ac:dyDescent="0.25">
      <c r="B26" s="5"/>
      <c r="C26" s="5"/>
      <c r="D26" s="8"/>
      <c r="E26" s="8"/>
      <c r="F26" s="8"/>
      <c r="G26" s="8"/>
      <c r="H26" s="8"/>
      <c r="I26" s="8"/>
      <c r="J26" s="8"/>
      <c r="K26" s="8"/>
      <c r="L26" s="8"/>
      <c r="M26" s="8"/>
      <c r="N26" s="8"/>
      <c r="O26" s="3"/>
      <c r="P26" s="3"/>
      <c r="Q26" s="3"/>
      <c r="R26" s="3"/>
      <c r="S26" s="3"/>
      <c r="T26" s="3"/>
      <c r="U26" s="3"/>
      <c r="V26" s="3"/>
      <c r="W26" s="3"/>
      <c r="X26" s="3"/>
    </row>
    <row r="27" spans="2:24" x14ac:dyDescent="0.25">
      <c r="D27" s="8"/>
      <c r="E27" s="8"/>
      <c r="F27" s="8"/>
      <c r="G27" s="8"/>
      <c r="H27" s="8"/>
      <c r="I27" s="8"/>
      <c r="J27" s="8"/>
      <c r="K27" s="8"/>
      <c r="L27" s="8"/>
      <c r="M27" s="8"/>
      <c r="N27" s="8"/>
      <c r="O27" s="3"/>
      <c r="P27" s="3"/>
      <c r="Q27" s="3"/>
      <c r="R27" s="3"/>
      <c r="S27" s="3"/>
      <c r="T27" s="3"/>
      <c r="U27" s="3"/>
      <c r="V27" s="3"/>
      <c r="W27" s="3"/>
      <c r="X27" s="3"/>
    </row>
    <row r="28" spans="2:24" x14ac:dyDescent="0.25">
      <c r="C28" s="48" t="s">
        <v>381</v>
      </c>
    </row>
    <row r="29" spans="2:24" x14ac:dyDescent="0.25">
      <c r="K29"/>
    </row>
    <row r="30" spans="2:24" x14ac:dyDescent="0.25">
      <c r="K30"/>
    </row>
    <row r="31" spans="2:24" x14ac:dyDescent="0.25">
      <c r="K31"/>
    </row>
    <row r="32" spans="2:24" x14ac:dyDescent="0.25">
      <c r="K32"/>
    </row>
    <row r="33" spans="2:11" x14ac:dyDescent="0.25">
      <c r="K33"/>
    </row>
    <row r="34" spans="2:11" x14ac:dyDescent="0.25">
      <c r="K34"/>
    </row>
    <row r="35" spans="2:11" x14ac:dyDescent="0.25">
      <c r="C35" s="48" t="s">
        <v>380</v>
      </c>
      <c r="K35"/>
    </row>
    <row r="36" spans="2:11" x14ac:dyDescent="0.25">
      <c r="K36"/>
    </row>
    <row r="37" spans="2:11" x14ac:dyDescent="0.25">
      <c r="K37"/>
    </row>
    <row r="38" spans="2:11" x14ac:dyDescent="0.25">
      <c r="K38"/>
    </row>
    <row r="39" spans="2:11" x14ac:dyDescent="0.25">
      <c r="K39"/>
    </row>
    <row r="40" spans="2:11" x14ac:dyDescent="0.25">
      <c r="K40"/>
    </row>
    <row r="41" spans="2:11" x14ac:dyDescent="0.25">
      <c r="B41" s="65" t="s">
        <v>371</v>
      </c>
    </row>
    <row r="44" spans="2:11" x14ac:dyDescent="0.25">
      <c r="K44"/>
    </row>
    <row r="45" spans="2:11" x14ac:dyDescent="0.25">
      <c r="K45"/>
    </row>
    <row r="46" spans="2:11" x14ac:dyDescent="0.25">
      <c r="B46" s="68" t="s">
        <v>411</v>
      </c>
      <c r="C46" s="68" t="s">
        <v>410</v>
      </c>
      <c r="K46"/>
    </row>
    <row r="47" spans="2:11" x14ac:dyDescent="0.25">
      <c r="B47" s="68" t="s">
        <v>412</v>
      </c>
      <c r="C47" s="68" t="s">
        <v>413</v>
      </c>
      <c r="K47"/>
    </row>
    <row r="48" spans="2:11" x14ac:dyDescent="0.25">
      <c r="B48" s="69" t="s">
        <v>415</v>
      </c>
      <c r="C48" s="69" t="s">
        <v>414</v>
      </c>
      <c r="K48"/>
    </row>
    <row r="49" spans="2:11" x14ac:dyDescent="0.25">
      <c r="C49" s="5"/>
      <c r="K49"/>
    </row>
    <row r="50" spans="2:11" x14ac:dyDescent="0.25">
      <c r="K50"/>
    </row>
    <row r="52" spans="2:11" x14ac:dyDescent="0.25">
      <c r="H52" s="46" t="s">
        <v>3</v>
      </c>
    </row>
    <row r="53" spans="2:11" x14ac:dyDescent="0.25">
      <c r="G53" s="47"/>
      <c r="H53" s="46"/>
      <c r="J53" s="47"/>
    </row>
    <row r="54" spans="2:11" x14ac:dyDescent="0.25">
      <c r="B54" s="5"/>
      <c r="G54" s="47"/>
      <c r="H54" s="46"/>
      <c r="J54" s="47"/>
    </row>
    <row r="55" spans="2:11" x14ac:dyDescent="0.25">
      <c r="G55" s="47"/>
      <c r="H55" s="46"/>
    </row>
    <row r="56" spans="2:11" x14ac:dyDescent="0.25">
      <c r="B56" s="47"/>
      <c r="C56" s="47"/>
      <c r="G56" s="47"/>
    </row>
    <row r="57" spans="2:11" x14ac:dyDescent="0.25">
      <c r="G57" s="7" t="s">
        <v>416</v>
      </c>
    </row>
    <row r="58" spans="2:11" x14ac:dyDescent="0.25">
      <c r="H58" s="46"/>
    </row>
    <row r="59" spans="2:11" x14ac:dyDescent="0.25">
      <c r="G59" s="7" t="s">
        <v>421</v>
      </c>
    </row>
    <row r="61" spans="2:11" x14ac:dyDescent="0.25">
      <c r="B61" s="46"/>
      <c r="C61" s="46"/>
      <c r="K61" s="47"/>
    </row>
    <row r="62" spans="2:11" x14ac:dyDescent="0.25">
      <c r="B62" s="46"/>
      <c r="C62" s="46"/>
      <c r="K62" s="47"/>
    </row>
    <row r="63" spans="2:11" x14ac:dyDescent="0.25">
      <c r="B63" s="46"/>
      <c r="C63" s="46"/>
      <c r="G63" s="4"/>
      <c r="K63" s="47"/>
    </row>
    <row r="64" spans="2:11" x14ac:dyDescent="0.25">
      <c r="K64" s="47"/>
    </row>
    <row r="65" spans="2:12" x14ac:dyDescent="0.25">
      <c r="B65" s="7"/>
      <c r="D65" s="4"/>
      <c r="G65" s="7" t="s">
        <v>417</v>
      </c>
      <c r="H65" s="4"/>
      <c r="K65" s="47"/>
    </row>
    <row r="66" spans="2:12" x14ac:dyDescent="0.25">
      <c r="B66" s="7"/>
      <c r="G66" s="7" t="s">
        <v>400</v>
      </c>
    </row>
    <row r="67" spans="2:12" x14ac:dyDescent="0.25">
      <c r="G67" s="7" t="s">
        <v>401</v>
      </c>
      <c r="L67" s="4"/>
    </row>
    <row r="68" spans="2:12" x14ac:dyDescent="0.25">
      <c r="G68" s="7" t="s">
        <v>402</v>
      </c>
    </row>
    <row r="69" spans="2:12" x14ac:dyDescent="0.25">
      <c r="G69" s="7" t="s">
        <v>383</v>
      </c>
    </row>
    <row r="70" spans="2:12" x14ac:dyDescent="0.25">
      <c r="G70" s="4"/>
    </row>
    <row r="71" spans="2:12" x14ac:dyDescent="0.25">
      <c r="G71" s="4"/>
    </row>
    <row r="72" spans="2:12" x14ac:dyDescent="0.25">
      <c r="G72" s="7" t="s">
        <v>420</v>
      </c>
    </row>
    <row r="73" spans="2:12" x14ac:dyDescent="0.25">
      <c r="G73" s="7" t="s">
        <v>382</v>
      </c>
      <c r="L73" s="7" t="s">
        <v>418</v>
      </c>
    </row>
    <row r="74" spans="2:12" x14ac:dyDescent="0.25">
      <c r="G74" s="7" t="s">
        <v>419</v>
      </c>
    </row>
    <row r="75" spans="2:12" x14ac:dyDescent="0.25">
      <c r="G75" s="7" t="s">
        <v>385</v>
      </c>
      <c r="H75" s="4"/>
    </row>
    <row r="76" spans="2:12" x14ac:dyDescent="0.25">
      <c r="H76" s="4"/>
    </row>
    <row r="77" spans="2:12" x14ac:dyDescent="0.25">
      <c r="H77" s="4"/>
    </row>
    <row r="85" spans="12:12" x14ac:dyDescent="0.25">
      <c r="L85" s="4"/>
    </row>
    <row r="88" spans="12:12" x14ac:dyDescent="0.25">
      <c r="L88" s="4"/>
    </row>
    <row r="90" spans="12:12" x14ac:dyDescent="0.25">
      <c r="L90" s="4"/>
    </row>
    <row r="92" spans="12:12" x14ac:dyDescent="0.25">
      <c r="L92" s="4"/>
    </row>
    <row r="99" spans="11:12" x14ac:dyDescent="0.25">
      <c r="L99" s="4"/>
    </row>
    <row r="100" spans="11:12" x14ac:dyDescent="0.25">
      <c r="L100" s="4"/>
    </row>
    <row r="104" spans="11:12" x14ac:dyDescent="0.25">
      <c r="K104" s="4"/>
    </row>
    <row r="105" spans="11:12" x14ac:dyDescent="0.25">
      <c r="K105" s="4"/>
    </row>
    <row r="106" spans="11:12" x14ac:dyDescent="0.25">
      <c r="K106" s="4"/>
    </row>
  </sheetData>
  <mergeCells count="2">
    <mergeCell ref="D8:H8"/>
    <mergeCell ref="J8:N8"/>
  </mergeCells>
  <printOptions horizontalCentered="1" verticalCentered="1"/>
  <pageMargins left="0" right="0" top="0" bottom="0" header="0" footer="0"/>
  <pageSetup paperSize="5" scale="8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zoomScale="80" zoomScaleNormal="80" workbookViewId="0">
      <pane xSplit="2" ySplit="2" topLeftCell="D89" activePane="bottomRight" state="frozen"/>
      <selection pane="topRight" activeCell="C1" sqref="C1"/>
      <selection pane="bottomLeft" activeCell="A3" sqref="A3"/>
      <selection pane="bottomRight" activeCell="G99" sqref="G99"/>
    </sheetView>
  </sheetViews>
  <sheetFormatPr defaultRowHeight="15" x14ac:dyDescent="0.25"/>
  <cols>
    <col min="1" max="1" width="4" style="18" customWidth="1"/>
    <col min="2" max="2" width="24.140625" style="12" bestFit="1" customWidth="1"/>
    <col min="3" max="5" width="39.42578125" style="13" customWidth="1"/>
    <col min="6" max="6" width="2.28515625" style="13" bestFit="1" customWidth="1"/>
    <col min="7" max="9" width="39.42578125" style="13" customWidth="1"/>
    <col min="10" max="16384" width="9.140625" style="12"/>
  </cols>
  <sheetData>
    <row r="1" spans="2:9" x14ac:dyDescent="0.25">
      <c r="D1" s="13" t="s">
        <v>42</v>
      </c>
    </row>
    <row r="2" spans="2:9" x14ac:dyDescent="0.25">
      <c r="C2" s="16" t="s">
        <v>0</v>
      </c>
      <c r="D2" s="16" t="s">
        <v>2</v>
      </c>
      <c r="E2" s="16" t="s">
        <v>1</v>
      </c>
      <c r="F2" s="16" t="s">
        <v>296</v>
      </c>
      <c r="G2" s="16" t="s">
        <v>152</v>
      </c>
      <c r="H2" s="16"/>
      <c r="I2" s="16" t="s">
        <v>261</v>
      </c>
    </row>
    <row r="3" spans="2:9" x14ac:dyDescent="0.25">
      <c r="D3" s="13" t="s">
        <v>124</v>
      </c>
    </row>
    <row r="4" spans="2:9" x14ac:dyDescent="0.25">
      <c r="B4" s="17" t="s">
        <v>286</v>
      </c>
    </row>
    <row r="5" spans="2:9" ht="30" x14ac:dyDescent="0.25">
      <c r="B5" s="12" t="s">
        <v>125</v>
      </c>
      <c r="C5" s="15" t="s">
        <v>126</v>
      </c>
      <c r="D5" s="13" t="s">
        <v>241</v>
      </c>
      <c r="E5" s="15" t="s">
        <v>126</v>
      </c>
      <c r="F5" s="15"/>
      <c r="G5" s="13" t="s">
        <v>240</v>
      </c>
      <c r="I5" s="13" t="s">
        <v>242</v>
      </c>
    </row>
    <row r="6" spans="2:9" x14ac:dyDescent="0.25">
      <c r="E6" s="13" t="s">
        <v>127</v>
      </c>
    </row>
    <row r="7" spans="2:9" x14ac:dyDescent="0.25">
      <c r="B7" s="12" t="s">
        <v>149</v>
      </c>
      <c r="C7" s="13" t="s">
        <v>151</v>
      </c>
      <c r="D7" s="13" t="s">
        <v>150</v>
      </c>
      <c r="E7" s="13" t="s">
        <v>151</v>
      </c>
      <c r="G7" s="13" t="s">
        <v>150</v>
      </c>
      <c r="I7" s="13" t="s">
        <v>151</v>
      </c>
    </row>
    <row r="8" spans="2:9" x14ac:dyDescent="0.25">
      <c r="B8" s="12" t="s">
        <v>285</v>
      </c>
      <c r="C8" s="13" t="s">
        <v>258</v>
      </c>
      <c r="D8" s="13" t="s">
        <v>259</v>
      </c>
      <c r="E8" s="13" t="s">
        <v>256</v>
      </c>
      <c r="G8" s="13" t="s">
        <v>260</v>
      </c>
      <c r="I8" s="13" t="s">
        <v>257</v>
      </c>
    </row>
    <row r="9" spans="2:9" x14ac:dyDescent="0.25">
      <c r="I9" s="13" t="s">
        <v>262</v>
      </c>
    </row>
    <row r="10" spans="2:9" x14ac:dyDescent="0.25">
      <c r="B10" s="12" t="s">
        <v>287</v>
      </c>
      <c r="C10" s="13">
        <v>650</v>
      </c>
      <c r="D10" s="13" t="s">
        <v>153</v>
      </c>
      <c r="E10" s="13">
        <v>750</v>
      </c>
      <c r="G10" s="13">
        <v>800</v>
      </c>
      <c r="I10" s="13">
        <v>500</v>
      </c>
    </row>
    <row r="11" spans="2:9" x14ac:dyDescent="0.25">
      <c r="B11" t="s">
        <v>122</v>
      </c>
      <c r="C11" s="12"/>
      <c r="D11" t="s">
        <v>109</v>
      </c>
      <c r="E11" s="13" t="s">
        <v>291</v>
      </c>
    </row>
    <row r="12" spans="2:9" x14ac:dyDescent="0.25">
      <c r="B12" s="12" t="s">
        <v>111</v>
      </c>
      <c r="C12" s="13" t="s">
        <v>301</v>
      </c>
      <c r="D12" s="13" t="s">
        <v>18</v>
      </c>
      <c r="E12" s="13" t="s">
        <v>36</v>
      </c>
      <c r="F12" s="13" t="s">
        <v>296</v>
      </c>
      <c r="G12" s="13" t="s">
        <v>194</v>
      </c>
    </row>
    <row r="13" spans="2:9" ht="90.75" customHeight="1" x14ac:dyDescent="0.25">
      <c r="C13" s="13" t="s">
        <v>304</v>
      </c>
      <c r="D13" s="13" t="s">
        <v>252</v>
      </c>
      <c r="E13" s="13" t="s">
        <v>275</v>
      </c>
      <c r="G13" s="13" t="s">
        <v>353</v>
      </c>
      <c r="H13" s="13" t="s">
        <v>393</v>
      </c>
    </row>
    <row r="14" spans="2:9" ht="75" x14ac:dyDescent="0.25">
      <c r="D14" s="13" t="s">
        <v>37</v>
      </c>
      <c r="E14" s="13" t="s">
        <v>298</v>
      </c>
      <c r="G14" s="13" t="s">
        <v>354</v>
      </c>
    </row>
    <row r="15" spans="2:9" ht="75" x14ac:dyDescent="0.25">
      <c r="D15" s="13" t="s">
        <v>38</v>
      </c>
      <c r="E15" s="12"/>
      <c r="F15" s="12"/>
      <c r="G15" s="12" t="s">
        <v>357</v>
      </c>
      <c r="H15" s="12"/>
    </row>
    <row r="16" spans="2:9" ht="45" x14ac:dyDescent="0.25">
      <c r="D16" s="13" t="s">
        <v>39</v>
      </c>
    </row>
    <row r="17" spans="2:9" x14ac:dyDescent="0.25">
      <c r="D17" s="13" t="s">
        <v>40</v>
      </c>
    </row>
    <row r="18" spans="2:9" x14ac:dyDescent="0.25">
      <c r="D18" s="13" t="s">
        <v>41</v>
      </c>
    </row>
    <row r="19" spans="2:9" x14ac:dyDescent="0.25">
      <c r="B19" s="12" t="s">
        <v>111</v>
      </c>
      <c r="C19" s="13" t="s">
        <v>302</v>
      </c>
      <c r="D19" s="13" t="s">
        <v>19</v>
      </c>
      <c r="E19" s="13" t="s">
        <v>19</v>
      </c>
      <c r="G19" s="13" t="s">
        <v>165</v>
      </c>
    </row>
    <row r="20" spans="2:9" ht="60" x14ac:dyDescent="0.25">
      <c r="C20" s="13" t="s">
        <v>303</v>
      </c>
      <c r="D20" s="13" t="s">
        <v>253</v>
      </c>
      <c r="E20" s="13" t="s">
        <v>251</v>
      </c>
      <c r="G20" s="13" t="s">
        <v>356</v>
      </c>
    </row>
    <row r="21" spans="2:9" ht="60" x14ac:dyDescent="0.25">
      <c r="C21" s="13" t="s">
        <v>308</v>
      </c>
      <c r="E21" s="13" t="s">
        <v>293</v>
      </c>
    </row>
    <row r="22" spans="2:9" ht="60" x14ac:dyDescent="0.25">
      <c r="C22" s="13" t="s">
        <v>367</v>
      </c>
      <c r="E22" s="13" t="s">
        <v>251</v>
      </c>
    </row>
    <row r="23" spans="2:9" ht="45" x14ac:dyDescent="0.25">
      <c r="E23" s="13" t="s">
        <v>299</v>
      </c>
    </row>
    <row r="24" spans="2:9" ht="45" x14ac:dyDescent="0.25">
      <c r="E24" s="13" t="s">
        <v>368</v>
      </c>
    </row>
    <row r="25" spans="2:9" x14ac:dyDescent="0.25">
      <c r="B25" s="17" t="s">
        <v>284</v>
      </c>
    </row>
    <row r="26" spans="2:9" x14ac:dyDescent="0.25">
      <c r="B26" s="12" t="s">
        <v>156</v>
      </c>
      <c r="G26" s="13" t="s">
        <v>157</v>
      </c>
    </row>
    <row r="27" spans="2:9" ht="30" x14ac:dyDescent="0.25">
      <c r="B27" s="12" t="s">
        <v>112</v>
      </c>
      <c r="C27" s="13" t="s">
        <v>305</v>
      </c>
      <c r="D27" s="13" t="s">
        <v>144</v>
      </c>
      <c r="E27" s="13" t="s">
        <v>263</v>
      </c>
      <c r="F27" s="13" t="s">
        <v>296</v>
      </c>
      <c r="G27" s="13" t="s">
        <v>158</v>
      </c>
      <c r="H27" s="13" t="s">
        <v>158</v>
      </c>
      <c r="I27" s="90" t="s">
        <v>214</v>
      </c>
    </row>
    <row r="28" spans="2:9" x14ac:dyDescent="0.25">
      <c r="D28" s="13" t="s">
        <v>145</v>
      </c>
      <c r="G28" s="13" t="s">
        <v>159</v>
      </c>
      <c r="I28" s="13" t="s">
        <v>243</v>
      </c>
    </row>
    <row r="29" spans="2:9" x14ac:dyDescent="0.25">
      <c r="E29" s="13" t="s">
        <v>264</v>
      </c>
      <c r="I29" s="12"/>
    </row>
    <row r="30" spans="2:9" x14ac:dyDescent="0.25">
      <c r="I30" s="13" t="s">
        <v>215</v>
      </c>
    </row>
    <row r="31" spans="2:9" x14ac:dyDescent="0.25">
      <c r="B31" s="12" t="s">
        <v>113</v>
      </c>
      <c r="D31" s="13" t="s">
        <v>21</v>
      </c>
      <c r="E31" s="13" t="s">
        <v>21</v>
      </c>
    </row>
    <row r="32" spans="2:9" x14ac:dyDescent="0.25">
      <c r="D32" s="13" t="s">
        <v>22</v>
      </c>
      <c r="I32" s="13" t="s">
        <v>224</v>
      </c>
    </row>
    <row r="33" spans="2:9" ht="30" x14ac:dyDescent="0.25">
      <c r="G33" s="13" t="s">
        <v>191</v>
      </c>
    </row>
    <row r="34" spans="2:9" ht="30" x14ac:dyDescent="0.25">
      <c r="B34" s="12" t="s">
        <v>128</v>
      </c>
      <c r="C34" s="13" t="s">
        <v>218</v>
      </c>
      <c r="D34" s="13" t="s">
        <v>216</v>
      </c>
      <c r="E34" s="13" t="s">
        <v>217</v>
      </c>
      <c r="F34" s="13" t="s">
        <v>296</v>
      </c>
      <c r="G34" s="13" t="s">
        <v>219</v>
      </c>
      <c r="H34" s="13" t="s">
        <v>394</v>
      </c>
      <c r="I34" s="77" t="s">
        <v>469</v>
      </c>
    </row>
    <row r="35" spans="2:9" ht="45" customHeight="1" x14ac:dyDescent="0.25">
      <c r="C35" s="15" t="s">
        <v>254</v>
      </c>
      <c r="D35" s="13" t="s">
        <v>247</v>
      </c>
      <c r="E35" s="15" t="s">
        <v>255</v>
      </c>
      <c r="F35" s="15"/>
      <c r="G35" s="12" t="s">
        <v>386</v>
      </c>
      <c r="H35" s="12" t="s">
        <v>395</v>
      </c>
      <c r="I35" s="13" t="s">
        <v>470</v>
      </c>
    </row>
    <row r="36" spans="2:9" ht="30" customHeight="1" x14ac:dyDescent="0.25">
      <c r="C36" s="14"/>
      <c r="D36"/>
      <c r="E36" s="49" t="s">
        <v>392</v>
      </c>
      <c r="F36" s="19"/>
      <c r="G36" s="12" t="s">
        <v>220</v>
      </c>
      <c r="H36" s="12"/>
    </row>
    <row r="37" spans="2:9" ht="30" x14ac:dyDescent="0.25">
      <c r="C37" s="14"/>
      <c r="D37"/>
      <c r="E37" s="19" t="s">
        <v>389</v>
      </c>
      <c r="F37" s="19"/>
      <c r="G37" s="13" t="s">
        <v>196</v>
      </c>
    </row>
    <row r="38" spans="2:9" ht="30" x14ac:dyDescent="0.25">
      <c r="C38" s="14"/>
      <c r="D38"/>
      <c r="E38" s="11" t="s">
        <v>388</v>
      </c>
      <c r="F38" s="11"/>
      <c r="G38" s="13" t="s">
        <v>355</v>
      </c>
    </row>
    <row r="39" spans="2:9" ht="30" x14ac:dyDescent="0.25">
      <c r="C39" s="14"/>
      <c r="D39"/>
      <c r="E39" s="19" t="s">
        <v>391</v>
      </c>
      <c r="F39" s="19"/>
      <c r="G39" s="10" t="s">
        <v>390</v>
      </c>
      <c r="H39"/>
    </row>
    <row r="40" spans="2:9" x14ac:dyDescent="0.25">
      <c r="B40" s="12" t="s">
        <v>129</v>
      </c>
      <c r="C40" s="13" t="s">
        <v>306</v>
      </c>
      <c r="D40" s="13" t="s">
        <v>292</v>
      </c>
      <c r="E40" s="13" t="s">
        <v>292</v>
      </c>
      <c r="I40" s="77" t="s">
        <v>222</v>
      </c>
    </row>
    <row r="41" spans="2:9" ht="45" x14ac:dyDescent="0.25">
      <c r="C41" s="73" t="s">
        <v>221</v>
      </c>
      <c r="D41" s="13" t="s">
        <v>297</v>
      </c>
      <c r="E41" s="15" t="s">
        <v>290</v>
      </c>
      <c r="F41" s="15"/>
      <c r="I41" s="13" t="s">
        <v>212</v>
      </c>
    </row>
    <row r="42" spans="2:9" x14ac:dyDescent="0.25">
      <c r="D42" s="13" t="s">
        <v>482</v>
      </c>
      <c r="E42"/>
      <c r="F42"/>
    </row>
    <row r="43" spans="2:9" ht="60" x14ac:dyDescent="0.25">
      <c r="D43" s="13" t="s">
        <v>248</v>
      </c>
      <c r="I43" s="11" t="s">
        <v>387</v>
      </c>
    </row>
    <row r="44" spans="2:9" ht="30" x14ac:dyDescent="0.25">
      <c r="D44" s="13" t="s">
        <v>20</v>
      </c>
    </row>
    <row r="45" spans="2:9" ht="30" x14ac:dyDescent="0.25">
      <c r="B45" s="12" t="s">
        <v>134</v>
      </c>
      <c r="C45" s="13" t="s">
        <v>146</v>
      </c>
      <c r="D45" s="13" t="s">
        <v>28</v>
      </c>
      <c r="E45" s="13" t="s">
        <v>276</v>
      </c>
      <c r="G45" s="13" t="s">
        <v>190</v>
      </c>
      <c r="I45" s="13" t="s">
        <v>230</v>
      </c>
    </row>
    <row r="46" spans="2:9" x14ac:dyDescent="0.25">
      <c r="I46" s="13" t="s">
        <v>229</v>
      </c>
    </row>
    <row r="47" spans="2:9" x14ac:dyDescent="0.25">
      <c r="I47" s="13" t="s">
        <v>231</v>
      </c>
    </row>
    <row r="48" spans="2:9" x14ac:dyDescent="0.25">
      <c r="B48" s="12" t="s">
        <v>115</v>
      </c>
      <c r="C48"/>
      <c r="D48" s="13" t="s">
        <v>131</v>
      </c>
      <c r="E48" s="13" t="s">
        <v>130</v>
      </c>
      <c r="G48" s="13" t="s">
        <v>160</v>
      </c>
      <c r="I48" s="13" t="s">
        <v>227</v>
      </c>
    </row>
    <row r="49" spans="2:9" ht="30" x14ac:dyDescent="0.25">
      <c r="C49"/>
      <c r="D49" s="13" t="s">
        <v>23</v>
      </c>
      <c r="E49" s="13" t="s">
        <v>132</v>
      </c>
      <c r="G49" s="13" t="s">
        <v>244</v>
      </c>
    </row>
    <row r="50" spans="2:9" ht="30" x14ac:dyDescent="0.25">
      <c r="D50" s="13" t="s">
        <v>163</v>
      </c>
      <c r="E50" s="13" t="s">
        <v>265</v>
      </c>
    </row>
    <row r="51" spans="2:9" ht="30" x14ac:dyDescent="0.25">
      <c r="B51" s="12" t="s">
        <v>138</v>
      </c>
      <c r="D51" s="13" t="s">
        <v>133</v>
      </c>
      <c r="E51" s="13" t="s">
        <v>133</v>
      </c>
      <c r="G51" s="13" t="s">
        <v>161</v>
      </c>
      <c r="I51" s="13" t="s">
        <v>228</v>
      </c>
    </row>
    <row r="52" spans="2:9" x14ac:dyDescent="0.25">
      <c r="D52" s="13" t="s">
        <v>162</v>
      </c>
      <c r="E52" s="13" t="s">
        <v>139</v>
      </c>
      <c r="G52" s="13" t="s">
        <v>164</v>
      </c>
    </row>
    <row r="53" spans="2:9" x14ac:dyDescent="0.25">
      <c r="D53" s="13" t="s">
        <v>24</v>
      </c>
      <c r="E53" s="13" t="s">
        <v>24</v>
      </c>
    </row>
    <row r="54" spans="2:9" x14ac:dyDescent="0.25">
      <c r="D54" s="13" t="s">
        <v>25</v>
      </c>
      <c r="E54" s="13" t="s">
        <v>25</v>
      </c>
    </row>
    <row r="55" spans="2:9" x14ac:dyDescent="0.25">
      <c r="D55" s="13" t="s">
        <v>26</v>
      </c>
      <c r="E55" s="13" t="s">
        <v>26</v>
      </c>
    </row>
    <row r="56" spans="2:9" ht="45" x14ac:dyDescent="0.25">
      <c r="B56" s="12" t="s">
        <v>114</v>
      </c>
      <c r="D56" s="13" t="s">
        <v>137</v>
      </c>
      <c r="E56" s="13" t="s">
        <v>135</v>
      </c>
    </row>
    <row r="57" spans="2:9" x14ac:dyDescent="0.25">
      <c r="B57" s="12" t="s">
        <v>140</v>
      </c>
      <c r="D57" s="13" t="s">
        <v>27</v>
      </c>
      <c r="E57" s="13" t="s">
        <v>27</v>
      </c>
    </row>
    <row r="58" spans="2:9" x14ac:dyDescent="0.25">
      <c r="B58" s="12" t="s">
        <v>197</v>
      </c>
      <c r="G58" s="13" t="s">
        <v>199</v>
      </c>
    </row>
    <row r="59" spans="2:9" ht="45" x14ac:dyDescent="0.25">
      <c r="B59" s="12" t="s">
        <v>181</v>
      </c>
      <c r="D59" s="13" t="s">
        <v>280</v>
      </c>
      <c r="E59" s="13" t="s">
        <v>282</v>
      </c>
      <c r="G59" s="13" t="s">
        <v>182</v>
      </c>
    </row>
    <row r="60" spans="2:9" ht="30" x14ac:dyDescent="0.25">
      <c r="D60" s="13" t="s">
        <v>29</v>
      </c>
      <c r="E60" s="13" t="s">
        <v>281</v>
      </c>
      <c r="G60" s="13" t="s">
        <v>183</v>
      </c>
    </row>
    <row r="61" spans="2:9" x14ac:dyDescent="0.25">
      <c r="B61" s="12" t="s">
        <v>205</v>
      </c>
      <c r="G61" s="13" t="s">
        <v>206</v>
      </c>
      <c r="I61" s="13" t="s">
        <v>232</v>
      </c>
    </row>
    <row r="62" spans="2:9" x14ac:dyDescent="0.25">
      <c r="G62" s="13" t="s">
        <v>207</v>
      </c>
      <c r="I62" s="13" t="s">
        <v>468</v>
      </c>
    </row>
    <row r="63" spans="2:9" x14ac:dyDescent="0.25">
      <c r="G63" s="13" t="s">
        <v>208</v>
      </c>
      <c r="I63" s="13" t="s">
        <v>233</v>
      </c>
    </row>
    <row r="64" spans="2:9" ht="45.75" customHeight="1" x14ac:dyDescent="0.25">
      <c r="B64" s="12" t="s">
        <v>278</v>
      </c>
      <c r="D64" s="13" t="s">
        <v>267</v>
      </c>
      <c r="E64" s="13" t="s">
        <v>277</v>
      </c>
    </row>
    <row r="65" spans="1:9" ht="30" x14ac:dyDescent="0.25">
      <c r="B65" s="12" t="s">
        <v>279</v>
      </c>
      <c r="E65" s="13" t="s">
        <v>266</v>
      </c>
      <c r="G65" s="13" t="s">
        <v>184</v>
      </c>
    </row>
    <row r="66" spans="1:9" ht="45" x14ac:dyDescent="0.25">
      <c r="B66" s="12" t="s">
        <v>270</v>
      </c>
      <c r="E66" s="13" t="s">
        <v>271</v>
      </c>
    </row>
    <row r="67" spans="1:9" x14ac:dyDescent="0.25">
      <c r="E67" s="13" t="s">
        <v>269</v>
      </c>
    </row>
    <row r="68" spans="1:9" ht="45" x14ac:dyDescent="0.25">
      <c r="B68" s="12" t="s">
        <v>273</v>
      </c>
      <c r="E68" s="13" t="s">
        <v>274</v>
      </c>
    </row>
    <row r="69" spans="1:9" ht="45" x14ac:dyDescent="0.25">
      <c r="B69" s="12" t="s">
        <v>120</v>
      </c>
      <c r="D69" s="13" t="s">
        <v>34</v>
      </c>
      <c r="G69" s="13" t="s">
        <v>185</v>
      </c>
      <c r="I69" s="13" t="s">
        <v>236</v>
      </c>
    </row>
    <row r="70" spans="1:9" x14ac:dyDescent="0.25">
      <c r="D70" s="13" t="s">
        <v>288</v>
      </c>
      <c r="I70" s="13" t="s">
        <v>237</v>
      </c>
    </row>
    <row r="71" spans="1:9" ht="30" x14ac:dyDescent="0.25">
      <c r="B71" s="12" t="s">
        <v>168</v>
      </c>
      <c r="G71" s="13" t="s">
        <v>169</v>
      </c>
      <c r="I71" s="13" t="s">
        <v>234</v>
      </c>
    </row>
    <row r="72" spans="1:9" x14ac:dyDescent="0.25">
      <c r="G72" s="13" t="s">
        <v>170</v>
      </c>
    </row>
    <row r="73" spans="1:9" x14ac:dyDescent="0.25">
      <c r="G73" s="13" t="s">
        <v>171</v>
      </c>
      <c r="I73" s="13" t="s">
        <v>235</v>
      </c>
    </row>
    <row r="74" spans="1:9" x14ac:dyDescent="0.25">
      <c r="A74" s="18" t="s">
        <v>296</v>
      </c>
      <c r="B74" s="12" t="s">
        <v>272</v>
      </c>
      <c r="E74" s="13" t="s">
        <v>136</v>
      </c>
      <c r="F74" s="13" t="s">
        <v>296</v>
      </c>
      <c r="G74" s="13" t="s">
        <v>188</v>
      </c>
      <c r="I74" s="90" t="s">
        <v>223</v>
      </c>
    </row>
    <row r="75" spans="1:9" x14ac:dyDescent="0.25">
      <c r="G75" s="13" t="s">
        <v>189</v>
      </c>
    </row>
    <row r="76" spans="1:9" ht="30" x14ac:dyDescent="0.25">
      <c r="B76" s="12" t="s">
        <v>176</v>
      </c>
      <c r="D76" s="13" t="s">
        <v>268</v>
      </c>
      <c r="E76" s="13" t="s">
        <v>268</v>
      </c>
      <c r="G76" s="13" t="s">
        <v>177</v>
      </c>
    </row>
    <row r="77" spans="1:9" x14ac:dyDescent="0.25">
      <c r="G77" s="13" t="s">
        <v>178</v>
      </c>
    </row>
    <row r="78" spans="1:9" ht="30" x14ac:dyDescent="0.25">
      <c r="G78" s="13" t="s">
        <v>179</v>
      </c>
    </row>
    <row r="79" spans="1:9" ht="30" x14ac:dyDescent="0.25">
      <c r="G79" s="13" t="s">
        <v>180</v>
      </c>
    </row>
    <row r="80" spans="1:9" x14ac:dyDescent="0.25">
      <c r="B80" s="12" t="s">
        <v>200</v>
      </c>
      <c r="G80" s="13" t="s">
        <v>201</v>
      </c>
    </row>
    <row r="81" spans="2:9" x14ac:dyDescent="0.25">
      <c r="B81" s="12" t="s">
        <v>116</v>
      </c>
      <c r="D81" s="13" t="s">
        <v>30</v>
      </c>
      <c r="E81" s="13" t="s">
        <v>30</v>
      </c>
      <c r="G81" s="13" t="s">
        <v>187</v>
      </c>
      <c r="I81" s="13" t="s">
        <v>213</v>
      </c>
    </row>
    <row r="82" spans="2:9" x14ac:dyDescent="0.25">
      <c r="B82" s="12" t="s">
        <v>192</v>
      </c>
      <c r="G82" s="13" t="s">
        <v>193</v>
      </c>
    </row>
    <row r="83" spans="2:9" x14ac:dyDescent="0.25">
      <c r="B83" s="12" t="s">
        <v>117</v>
      </c>
      <c r="D83" s="13" t="s">
        <v>31</v>
      </c>
      <c r="E83" s="13" t="s">
        <v>141</v>
      </c>
      <c r="G83" s="13" t="s">
        <v>186</v>
      </c>
    </row>
    <row r="84" spans="2:9" ht="30" x14ac:dyDescent="0.25">
      <c r="B84" s="12" t="s">
        <v>147</v>
      </c>
      <c r="C84" s="13" t="s">
        <v>245</v>
      </c>
      <c r="G84" s="13" t="s">
        <v>195</v>
      </c>
      <c r="I84" s="13" t="s">
        <v>246</v>
      </c>
    </row>
    <row r="85" spans="2:9" x14ac:dyDescent="0.25">
      <c r="C85" s="13" t="s">
        <v>42</v>
      </c>
      <c r="I85" s="13" t="s">
        <v>226</v>
      </c>
    </row>
    <row r="86" spans="2:9" x14ac:dyDescent="0.25">
      <c r="B86" s="17" t="s">
        <v>283</v>
      </c>
    </row>
    <row r="87" spans="2:9" x14ac:dyDescent="0.25">
      <c r="B87" s="12" t="s">
        <v>118</v>
      </c>
      <c r="C87" s="13" t="s">
        <v>155</v>
      </c>
      <c r="D87" s="13" t="s">
        <v>166</v>
      </c>
      <c r="E87" s="13" t="s">
        <v>142</v>
      </c>
      <c r="G87" s="13" t="s">
        <v>360</v>
      </c>
      <c r="I87" s="13" t="s">
        <v>211</v>
      </c>
    </row>
    <row r="88" spans="2:9" ht="60" x14ac:dyDescent="0.25">
      <c r="E88" s="13" t="s">
        <v>294</v>
      </c>
      <c r="G88" s="13" t="s">
        <v>358</v>
      </c>
      <c r="I88" s="11" t="s">
        <v>310</v>
      </c>
    </row>
    <row r="89" spans="2:9" ht="30" x14ac:dyDescent="0.25">
      <c r="G89" s="13" t="s">
        <v>362</v>
      </c>
      <c r="I89" s="11"/>
    </row>
    <row r="90" spans="2:9" x14ac:dyDescent="0.25">
      <c r="C90" s="13" t="s">
        <v>148</v>
      </c>
      <c r="D90" s="13" t="s">
        <v>32</v>
      </c>
      <c r="E90" s="13" t="s">
        <v>46</v>
      </c>
      <c r="G90" s="13" t="s">
        <v>361</v>
      </c>
      <c r="I90" s="13" t="s">
        <v>311</v>
      </c>
    </row>
    <row r="91" spans="2:9" ht="45" x14ac:dyDescent="0.25">
      <c r="C91" s="13" t="s">
        <v>307</v>
      </c>
      <c r="E91" s="13" t="s">
        <v>295</v>
      </c>
      <c r="G91" s="13" t="s">
        <v>359</v>
      </c>
    </row>
    <row r="92" spans="2:9" ht="45" x14ac:dyDescent="0.25">
      <c r="C92" s="13" t="s">
        <v>307</v>
      </c>
      <c r="E92" s="13" t="s">
        <v>300</v>
      </c>
      <c r="G92" s="13" t="s">
        <v>167</v>
      </c>
      <c r="I92" s="13" t="s">
        <v>312</v>
      </c>
    </row>
    <row r="93" spans="2:9" ht="60" x14ac:dyDescent="0.25">
      <c r="G93" s="13" t="s">
        <v>172</v>
      </c>
      <c r="I93" s="11" t="s">
        <v>309</v>
      </c>
    </row>
    <row r="94" spans="2:9" x14ac:dyDescent="0.25">
      <c r="G94" s="13" t="s">
        <v>173</v>
      </c>
    </row>
    <row r="95" spans="2:9" ht="30" x14ac:dyDescent="0.25">
      <c r="B95" s="12" t="s">
        <v>119</v>
      </c>
      <c r="D95" s="13" t="s">
        <v>289</v>
      </c>
      <c r="E95" s="13" t="s">
        <v>45</v>
      </c>
      <c r="G95" s="13" t="s">
        <v>174</v>
      </c>
      <c r="I95" s="13" t="s">
        <v>209</v>
      </c>
    </row>
    <row r="96" spans="2:9" x14ac:dyDescent="0.25">
      <c r="I96" s="13" t="s">
        <v>238</v>
      </c>
    </row>
    <row r="97" spans="2:9" x14ac:dyDescent="0.25">
      <c r="D97" s="13" t="s">
        <v>33</v>
      </c>
      <c r="E97" s="13" t="s">
        <v>44</v>
      </c>
      <c r="G97" s="13" t="s">
        <v>175</v>
      </c>
      <c r="I97" s="13" t="s">
        <v>210</v>
      </c>
    </row>
    <row r="98" spans="2:9" x14ac:dyDescent="0.25">
      <c r="I98" s="13" t="s">
        <v>239</v>
      </c>
    </row>
    <row r="99" spans="2:9" x14ac:dyDescent="0.25">
      <c r="B99" s="12" t="s">
        <v>202</v>
      </c>
      <c r="D99" s="13" t="s">
        <v>203</v>
      </c>
      <c r="G99" s="13" t="s">
        <v>203</v>
      </c>
    </row>
    <row r="100" spans="2:9" x14ac:dyDescent="0.25">
      <c r="G100" s="13" t="s">
        <v>204</v>
      </c>
    </row>
  </sheetData>
  <hyperlinks>
    <hyperlink ref="G39" r:id="rId1"/>
    <hyperlink ref="E36" r:id="rId2"/>
    <hyperlink ref="C41" r:id="rId3"/>
  </hyperlinks>
  <pageMargins left="0.70866141732283472" right="0.70866141732283472" top="0.74803149606299213" bottom="0.74803149606299213" header="0.31496062992125984" footer="0.31496062992125984"/>
  <pageSetup paperSize="9" scale="80" orientation="portrait" horizontalDpi="4294967293"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B149"/>
  <sheetViews>
    <sheetView topLeftCell="H119" zoomScale="80" zoomScaleNormal="80" workbookViewId="0">
      <selection activeCell="U150" sqref="U150"/>
    </sheetView>
  </sheetViews>
  <sheetFormatPr defaultRowHeight="15" x14ac:dyDescent="0.25"/>
  <cols>
    <col min="13" max="13" width="13" bestFit="1" customWidth="1"/>
  </cols>
  <sheetData>
    <row r="1" spans="3:3" x14ac:dyDescent="0.25">
      <c r="C1" t="s">
        <v>89</v>
      </c>
    </row>
    <row r="2" spans="3:3" x14ac:dyDescent="0.25">
      <c r="C2" t="s">
        <v>90</v>
      </c>
    </row>
    <row r="3" spans="3:3" x14ac:dyDescent="0.25">
      <c r="C3" t="s">
        <v>91</v>
      </c>
    </row>
    <row r="4" spans="3:3" x14ac:dyDescent="0.25">
      <c r="C4" t="s">
        <v>92</v>
      </c>
    </row>
    <row r="5" spans="3:3" x14ac:dyDescent="0.25">
      <c r="C5" t="s">
        <v>93</v>
      </c>
    </row>
    <row r="6" spans="3:3" x14ac:dyDescent="0.25">
      <c r="C6" t="s">
        <v>94</v>
      </c>
    </row>
    <row r="8" spans="3:3" x14ac:dyDescent="0.25">
      <c r="C8" t="s">
        <v>95</v>
      </c>
    </row>
    <row r="10" spans="3:3" x14ac:dyDescent="0.25">
      <c r="C10" t="s">
        <v>96</v>
      </c>
    </row>
    <row r="11" spans="3:3" x14ac:dyDescent="0.25">
      <c r="C11" t="s">
        <v>97</v>
      </c>
    </row>
    <row r="12" spans="3:3" x14ac:dyDescent="0.25">
      <c r="C12" t="s">
        <v>98</v>
      </c>
    </row>
    <row r="13" spans="3:3" x14ac:dyDescent="0.25">
      <c r="C13" t="s">
        <v>249</v>
      </c>
    </row>
    <row r="14" spans="3:3" x14ac:dyDescent="0.25">
      <c r="C14" t="s">
        <v>99</v>
      </c>
    </row>
    <row r="15" spans="3:3" x14ac:dyDescent="0.25">
      <c r="C15" t="s">
        <v>100</v>
      </c>
    </row>
    <row r="16" spans="3:3" x14ac:dyDescent="0.25">
      <c r="C16" t="s">
        <v>101</v>
      </c>
    </row>
    <row r="17" spans="3:3" x14ac:dyDescent="0.25">
      <c r="C17" t="s">
        <v>102</v>
      </c>
    </row>
    <row r="18" spans="3:3" x14ac:dyDescent="0.25">
      <c r="C18" t="s">
        <v>103</v>
      </c>
    </row>
    <row r="19" spans="3:3" x14ac:dyDescent="0.25">
      <c r="C19" t="s">
        <v>104</v>
      </c>
    </row>
    <row r="21" spans="3:3" x14ac:dyDescent="0.25">
      <c r="C21" t="s">
        <v>105</v>
      </c>
    </row>
    <row r="22" spans="3:3" x14ac:dyDescent="0.25">
      <c r="C22" t="s">
        <v>123</v>
      </c>
    </row>
    <row r="24" spans="3:3" x14ac:dyDescent="0.25">
      <c r="C24" t="s">
        <v>106</v>
      </c>
    </row>
    <row r="25" spans="3:3" x14ac:dyDescent="0.25">
      <c r="C25" t="s">
        <v>107</v>
      </c>
    </row>
    <row r="26" spans="3:3" x14ac:dyDescent="0.25">
      <c r="C26" t="s">
        <v>108</v>
      </c>
    </row>
    <row r="28" spans="3:3" x14ac:dyDescent="0.25">
      <c r="C28" t="s">
        <v>110</v>
      </c>
    </row>
    <row r="30" spans="3:3" x14ac:dyDescent="0.25">
      <c r="C30" t="s">
        <v>17</v>
      </c>
    </row>
    <row r="32" spans="3:3" x14ac:dyDescent="0.25">
      <c r="C32" t="s">
        <v>198</v>
      </c>
    </row>
    <row r="33" spans="3:3" x14ac:dyDescent="0.25">
      <c r="C33" t="s">
        <v>35</v>
      </c>
    </row>
    <row r="34" spans="3:3" x14ac:dyDescent="0.25">
      <c r="C34" t="s">
        <v>143</v>
      </c>
    </row>
    <row r="35" spans="3:3" x14ac:dyDescent="0.25">
      <c r="C35" t="s">
        <v>42</v>
      </c>
    </row>
    <row r="36" spans="3:3" x14ac:dyDescent="0.25">
      <c r="C36" t="s">
        <v>43</v>
      </c>
    </row>
    <row r="37" spans="3:3" x14ac:dyDescent="0.25">
      <c r="C37" t="s">
        <v>44</v>
      </c>
    </row>
    <row r="38" spans="3:3" x14ac:dyDescent="0.25">
      <c r="C38" t="s">
        <v>45</v>
      </c>
    </row>
    <row r="39" spans="3:3" x14ac:dyDescent="0.25">
      <c r="C39" t="s">
        <v>46</v>
      </c>
    </row>
    <row r="40" spans="3:3" x14ac:dyDescent="0.25">
      <c r="C40" t="s">
        <v>47</v>
      </c>
    </row>
    <row r="41" spans="3:3" x14ac:dyDescent="0.25">
      <c r="C41" t="s">
        <v>48</v>
      </c>
    </row>
    <row r="42" spans="3:3" x14ac:dyDescent="0.25">
      <c r="C42" t="s">
        <v>49</v>
      </c>
    </row>
    <row r="44" spans="3:3" x14ac:dyDescent="0.25">
      <c r="C44" t="s">
        <v>50</v>
      </c>
    </row>
    <row r="45" spans="3:3" x14ac:dyDescent="0.25">
      <c r="C45" t="s">
        <v>51</v>
      </c>
    </row>
    <row r="46" spans="3:3" x14ac:dyDescent="0.25">
      <c r="C46" t="s">
        <v>52</v>
      </c>
    </row>
    <row r="47" spans="3:3" x14ac:dyDescent="0.25">
      <c r="C47" t="s">
        <v>53</v>
      </c>
    </row>
    <row r="49" spans="3:23" x14ac:dyDescent="0.25">
      <c r="C49" t="s">
        <v>54</v>
      </c>
    </row>
    <row r="50" spans="3:23" x14ac:dyDescent="0.25">
      <c r="C50" t="s">
        <v>55</v>
      </c>
    </row>
    <row r="51" spans="3:23" x14ac:dyDescent="0.25">
      <c r="C51" t="s">
        <v>56</v>
      </c>
    </row>
    <row r="52" spans="3:23" x14ac:dyDescent="0.25">
      <c r="C52" t="s">
        <v>57</v>
      </c>
    </row>
    <row r="53" spans="3:23" x14ac:dyDescent="0.25">
      <c r="C53" t="s">
        <v>58</v>
      </c>
    </row>
    <row r="54" spans="3:23" x14ac:dyDescent="0.25">
      <c r="C54" t="s">
        <v>59</v>
      </c>
      <c r="M54" t="s">
        <v>506</v>
      </c>
    </row>
    <row r="55" spans="3:23" x14ac:dyDescent="0.25">
      <c r="C55" t="s">
        <v>60</v>
      </c>
    </row>
    <row r="56" spans="3:23" x14ac:dyDescent="0.25">
      <c r="C56" t="s">
        <v>61</v>
      </c>
    </row>
    <row r="57" spans="3:23" x14ac:dyDescent="0.25">
      <c r="M57" t="s">
        <v>512</v>
      </c>
    </row>
    <row r="58" spans="3:23" x14ac:dyDescent="0.25">
      <c r="C58" t="s">
        <v>62</v>
      </c>
      <c r="W58" s="91" t="s">
        <v>502</v>
      </c>
    </row>
    <row r="59" spans="3:23" x14ac:dyDescent="0.25">
      <c r="C59" t="s">
        <v>53</v>
      </c>
      <c r="S59" t="s">
        <v>484</v>
      </c>
      <c r="W59" s="10" t="s">
        <v>503</v>
      </c>
    </row>
    <row r="60" spans="3:23" x14ac:dyDescent="0.25">
      <c r="C60" t="s">
        <v>63</v>
      </c>
      <c r="S60" t="s">
        <v>486</v>
      </c>
      <c r="W60" t="s">
        <v>17</v>
      </c>
    </row>
    <row r="61" spans="3:23" x14ac:dyDescent="0.25">
      <c r="C61" t="s">
        <v>64</v>
      </c>
      <c r="M61" t="s">
        <v>485</v>
      </c>
      <c r="S61" t="s">
        <v>505</v>
      </c>
      <c r="W61" t="s">
        <v>499</v>
      </c>
    </row>
    <row r="62" spans="3:23" x14ac:dyDescent="0.25">
      <c r="M62" t="s">
        <v>482</v>
      </c>
    </row>
    <row r="63" spans="3:23" x14ac:dyDescent="0.25">
      <c r="C63" t="s">
        <v>65</v>
      </c>
      <c r="M63" t="s">
        <v>248</v>
      </c>
    </row>
    <row r="64" spans="3:23" x14ac:dyDescent="0.25">
      <c r="C64" t="s">
        <v>66</v>
      </c>
      <c r="M64" t="s">
        <v>483</v>
      </c>
    </row>
    <row r="65" spans="3:25" x14ac:dyDescent="0.25">
      <c r="C65" t="s">
        <v>67</v>
      </c>
    </row>
    <row r="66" spans="3:25" x14ac:dyDescent="0.25">
      <c r="C66" t="s">
        <v>68</v>
      </c>
    </row>
    <row r="67" spans="3:25" x14ac:dyDescent="0.25">
      <c r="C67" t="s">
        <v>69</v>
      </c>
    </row>
    <row r="68" spans="3:25" x14ac:dyDescent="0.25">
      <c r="C68" t="s">
        <v>70</v>
      </c>
      <c r="R68" t="s">
        <v>511</v>
      </c>
    </row>
    <row r="69" spans="3:25" x14ac:dyDescent="0.25">
      <c r="C69" t="s">
        <v>71</v>
      </c>
      <c r="R69" t="s">
        <v>510</v>
      </c>
      <c r="S69" t="s">
        <v>74</v>
      </c>
    </row>
    <row r="70" spans="3:25" x14ac:dyDescent="0.25">
      <c r="C70" t="s">
        <v>72</v>
      </c>
      <c r="R70" t="s">
        <v>510</v>
      </c>
      <c r="S70" t="s">
        <v>507</v>
      </c>
    </row>
    <row r="71" spans="3:25" x14ac:dyDescent="0.25">
      <c r="R71" t="s">
        <v>510</v>
      </c>
      <c r="S71" t="s">
        <v>508</v>
      </c>
    </row>
    <row r="72" spans="3:25" x14ac:dyDescent="0.25">
      <c r="C72" t="s">
        <v>73</v>
      </c>
      <c r="R72" t="s">
        <v>510</v>
      </c>
      <c r="S72" t="s">
        <v>509</v>
      </c>
    </row>
    <row r="73" spans="3:25" x14ac:dyDescent="0.25">
      <c r="M73" t="s">
        <v>481</v>
      </c>
    </row>
    <row r="74" spans="3:25" x14ac:dyDescent="0.25">
      <c r="C74" t="s">
        <v>74</v>
      </c>
      <c r="M74" t="s">
        <v>82</v>
      </c>
    </row>
    <row r="75" spans="3:25" x14ac:dyDescent="0.25">
      <c r="C75" s="10" t="s">
        <v>250</v>
      </c>
    </row>
    <row r="76" spans="3:25" x14ac:dyDescent="0.25">
      <c r="C76" t="s">
        <v>75</v>
      </c>
      <c r="K76" t="s">
        <v>492</v>
      </c>
      <c r="U76" t="s">
        <v>513</v>
      </c>
      <c r="Y76" t="s">
        <v>514</v>
      </c>
    </row>
    <row r="77" spans="3:25" x14ac:dyDescent="0.25">
      <c r="C77" t="s">
        <v>76</v>
      </c>
      <c r="G77" s="70" t="s">
        <v>487</v>
      </c>
      <c r="I77" s="70" t="s">
        <v>488</v>
      </c>
      <c r="K77" t="s">
        <v>489</v>
      </c>
      <c r="M77" s="70" t="s">
        <v>490</v>
      </c>
      <c r="O77" t="s">
        <v>491</v>
      </c>
    </row>
    <row r="78" spans="3:25" x14ac:dyDescent="0.25">
      <c r="C78" t="s">
        <v>77</v>
      </c>
    </row>
    <row r="79" spans="3:25" x14ac:dyDescent="0.25">
      <c r="C79" s="10" t="s">
        <v>78</v>
      </c>
      <c r="H79" t="s">
        <v>493</v>
      </c>
      <c r="U79" t="s">
        <v>515</v>
      </c>
    </row>
    <row r="80" spans="3:25" x14ac:dyDescent="0.25">
      <c r="U80" s="10" t="s">
        <v>516</v>
      </c>
    </row>
    <row r="81" spans="3:22" x14ac:dyDescent="0.25">
      <c r="C81" t="s">
        <v>79</v>
      </c>
      <c r="U81" t="s">
        <v>518</v>
      </c>
    </row>
    <row r="82" spans="3:22" x14ac:dyDescent="0.25">
      <c r="O82" t="s">
        <v>498</v>
      </c>
      <c r="U82" t="s">
        <v>519</v>
      </c>
    </row>
    <row r="83" spans="3:22" x14ac:dyDescent="0.25">
      <c r="C83" t="s">
        <v>80</v>
      </c>
      <c r="O83" t="s">
        <v>494</v>
      </c>
    </row>
    <row r="84" spans="3:22" x14ac:dyDescent="0.25">
      <c r="O84" t="s">
        <v>495</v>
      </c>
    </row>
    <row r="85" spans="3:22" x14ac:dyDescent="0.25">
      <c r="C85" t="s">
        <v>154</v>
      </c>
      <c r="O85" t="s">
        <v>496</v>
      </c>
    </row>
    <row r="87" spans="3:22" x14ac:dyDescent="0.25">
      <c r="C87" t="s">
        <v>81</v>
      </c>
      <c r="O87" t="s">
        <v>497</v>
      </c>
    </row>
    <row r="88" spans="3:22" x14ac:dyDescent="0.25">
      <c r="C88" t="s">
        <v>78</v>
      </c>
      <c r="O88" t="s">
        <v>82</v>
      </c>
    </row>
    <row r="89" spans="3:22" x14ac:dyDescent="0.25">
      <c r="C89" t="s">
        <v>82</v>
      </c>
    </row>
    <row r="90" spans="3:22" x14ac:dyDescent="0.25">
      <c r="C90" t="s">
        <v>83</v>
      </c>
      <c r="O90" t="s">
        <v>499</v>
      </c>
      <c r="S90" t="s">
        <v>500</v>
      </c>
      <c r="V90" t="s">
        <v>501</v>
      </c>
    </row>
    <row r="91" spans="3:22" x14ac:dyDescent="0.25">
      <c r="C91" t="s">
        <v>84</v>
      </c>
      <c r="O91" s="70" t="s">
        <v>488</v>
      </c>
    </row>
    <row r="92" spans="3:22" x14ac:dyDescent="0.25">
      <c r="O92" s="10" t="s">
        <v>503</v>
      </c>
      <c r="R92" t="s">
        <v>502</v>
      </c>
    </row>
    <row r="93" spans="3:22" x14ac:dyDescent="0.25">
      <c r="C93" t="s">
        <v>85</v>
      </c>
      <c r="O93" t="s">
        <v>504</v>
      </c>
    </row>
    <row r="94" spans="3:22" x14ac:dyDescent="0.25">
      <c r="C94" t="s">
        <v>86</v>
      </c>
    </row>
    <row r="96" spans="3:22" x14ac:dyDescent="0.25">
      <c r="C96" t="s">
        <v>87</v>
      </c>
    </row>
    <row r="97" spans="3:28" x14ac:dyDescent="0.25">
      <c r="C97" t="s">
        <v>88</v>
      </c>
      <c r="U97" t="s">
        <v>520</v>
      </c>
      <c r="X97" t="s">
        <v>521</v>
      </c>
    </row>
    <row r="99" spans="3:28" x14ac:dyDescent="0.25">
      <c r="C99" t="s">
        <v>225</v>
      </c>
      <c r="U99" t="s">
        <v>522</v>
      </c>
      <c r="X99" t="s">
        <v>521</v>
      </c>
    </row>
    <row r="101" spans="3:28" x14ac:dyDescent="0.25">
      <c r="U101" t="s">
        <v>523</v>
      </c>
      <c r="Y101" t="s">
        <v>521</v>
      </c>
    </row>
    <row r="103" spans="3:28" x14ac:dyDescent="0.25">
      <c r="U103" t="s">
        <v>524</v>
      </c>
    </row>
    <row r="105" spans="3:28" x14ac:dyDescent="0.25">
      <c r="U105" t="s">
        <v>525</v>
      </c>
    </row>
    <row r="106" spans="3:28" x14ac:dyDescent="0.25">
      <c r="C106" t="s">
        <v>363</v>
      </c>
    </row>
    <row r="107" spans="3:28" x14ac:dyDescent="0.25">
      <c r="C107" t="s">
        <v>364</v>
      </c>
      <c r="U107" t="s">
        <v>526</v>
      </c>
    </row>
    <row r="108" spans="3:28" x14ac:dyDescent="0.25">
      <c r="C108" t="s">
        <v>365</v>
      </c>
      <c r="U108" t="s">
        <v>527</v>
      </c>
    </row>
    <row r="110" spans="3:28" x14ac:dyDescent="0.25">
      <c r="U110" t="s">
        <v>528</v>
      </c>
      <c r="Y110" t="s">
        <v>529</v>
      </c>
    </row>
    <row r="111" spans="3:28" x14ac:dyDescent="0.25">
      <c r="C111" t="s">
        <v>481</v>
      </c>
    </row>
    <row r="112" spans="3:28" x14ac:dyDescent="0.25">
      <c r="U112" t="s">
        <v>530</v>
      </c>
      <c r="AB112" t="s">
        <v>531</v>
      </c>
    </row>
    <row r="114" spans="3:26" x14ac:dyDescent="0.25">
      <c r="U114" t="s">
        <v>532</v>
      </c>
      <c r="Z114" t="s">
        <v>521</v>
      </c>
    </row>
    <row r="116" spans="3:26" x14ac:dyDescent="0.25">
      <c r="C116" s="46" t="s">
        <v>403</v>
      </c>
      <c r="U116" t="s">
        <v>533</v>
      </c>
    </row>
    <row r="117" spans="3:26" x14ac:dyDescent="0.25">
      <c r="C117" s="46" t="s">
        <v>404</v>
      </c>
      <c r="M117" t="s">
        <v>478</v>
      </c>
    </row>
    <row r="118" spans="3:26" x14ac:dyDescent="0.25">
      <c r="C118" s="46" t="s">
        <v>477</v>
      </c>
      <c r="M118" t="s">
        <v>479</v>
      </c>
      <c r="U118" t="s">
        <v>534</v>
      </c>
    </row>
    <row r="119" spans="3:26" x14ac:dyDescent="0.25">
      <c r="C119" s="46" t="s">
        <v>476</v>
      </c>
      <c r="M119" t="s">
        <v>405</v>
      </c>
    </row>
    <row r="120" spans="3:26" x14ac:dyDescent="0.25">
      <c r="C120" s="46" t="s">
        <v>475</v>
      </c>
      <c r="M120" t="s">
        <v>480</v>
      </c>
      <c r="U120" t="s">
        <v>535</v>
      </c>
    </row>
    <row r="121" spans="3:26" x14ac:dyDescent="0.25">
      <c r="C121" s="46" t="s">
        <v>473</v>
      </c>
      <c r="I121" t="s">
        <v>474</v>
      </c>
      <c r="U121" t="s">
        <v>517</v>
      </c>
    </row>
    <row r="122" spans="3:26" x14ac:dyDescent="0.25">
      <c r="U122" t="s">
        <v>536</v>
      </c>
    </row>
    <row r="123" spans="3:26" x14ac:dyDescent="0.25">
      <c r="C123" t="s">
        <v>472</v>
      </c>
    </row>
    <row r="124" spans="3:26" x14ac:dyDescent="0.25">
      <c r="U124" t="s">
        <v>537</v>
      </c>
    </row>
    <row r="126" spans="3:26" x14ac:dyDescent="0.25">
      <c r="U126" t="s">
        <v>538</v>
      </c>
    </row>
    <row r="128" spans="3:26" x14ac:dyDescent="0.25">
      <c r="U128" t="s">
        <v>539</v>
      </c>
    </row>
    <row r="130" spans="21:25" x14ac:dyDescent="0.25">
      <c r="U130" t="s">
        <v>540</v>
      </c>
    </row>
    <row r="132" spans="21:25" x14ac:dyDescent="0.25">
      <c r="U132" t="s">
        <v>541</v>
      </c>
    </row>
    <row r="134" spans="21:25" x14ac:dyDescent="0.25">
      <c r="U134" t="s">
        <v>542</v>
      </c>
    </row>
    <row r="135" spans="21:25" x14ac:dyDescent="0.25">
      <c r="U135" t="s">
        <v>543</v>
      </c>
    </row>
    <row r="136" spans="21:25" x14ac:dyDescent="0.25">
      <c r="U136" t="s">
        <v>544</v>
      </c>
    </row>
    <row r="137" spans="21:25" x14ac:dyDescent="0.25">
      <c r="U137" t="s">
        <v>545</v>
      </c>
    </row>
    <row r="138" spans="21:25" x14ac:dyDescent="0.25">
      <c r="U138" t="s">
        <v>546</v>
      </c>
    </row>
    <row r="139" spans="21:25" x14ac:dyDescent="0.25">
      <c r="U139" t="s">
        <v>547</v>
      </c>
    </row>
    <row r="140" spans="21:25" x14ac:dyDescent="0.25">
      <c r="U140" t="s">
        <v>548</v>
      </c>
    </row>
    <row r="141" spans="21:25" x14ac:dyDescent="0.25">
      <c r="U141" t="s">
        <v>549</v>
      </c>
    </row>
    <row r="142" spans="21:25" x14ac:dyDescent="0.25">
      <c r="U142" t="s">
        <v>550</v>
      </c>
    </row>
    <row r="144" spans="21:25" x14ac:dyDescent="0.25">
      <c r="U144" t="s">
        <v>82</v>
      </c>
      <c r="Y144" t="s">
        <v>551</v>
      </c>
    </row>
    <row r="146" spans="21:21" x14ac:dyDescent="0.25">
      <c r="U146" t="s">
        <v>552</v>
      </c>
    </row>
    <row r="148" spans="21:21" x14ac:dyDescent="0.25">
      <c r="U148" t="s">
        <v>553</v>
      </c>
    </row>
    <row r="149" spans="21:21" x14ac:dyDescent="0.25">
      <c r="U149" t="s">
        <v>554</v>
      </c>
    </row>
  </sheetData>
  <hyperlinks>
    <hyperlink ref="C75" r:id="rId1"/>
    <hyperlink ref="C79" r:id="rId2"/>
    <hyperlink ref="O92" r:id="rId3"/>
    <hyperlink ref="W59" r:id="rId4" display="mailto:zaismail13@gmail.com"/>
    <hyperlink ref="U80"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7"/>
  <sheetViews>
    <sheetView workbookViewId="0">
      <selection activeCell="F7" sqref="F7"/>
    </sheetView>
  </sheetViews>
  <sheetFormatPr defaultRowHeight="15" x14ac:dyDescent="0.25"/>
  <cols>
    <col min="1" max="1" width="3.5703125" customWidth="1"/>
    <col min="2" max="2" width="10.7109375" bestFit="1" customWidth="1"/>
    <col min="6" max="6" width="16.140625" style="72" bestFit="1" customWidth="1"/>
    <col min="8" max="8" width="16.42578125" bestFit="1" customWidth="1"/>
    <col min="9" max="9" width="11.28515625" bestFit="1" customWidth="1"/>
    <col min="10" max="14" width="10.42578125" customWidth="1"/>
    <col min="16" max="16" width="12" bestFit="1" customWidth="1"/>
    <col min="17" max="17" width="10.7109375" bestFit="1" customWidth="1"/>
    <col min="20" max="20" width="10.140625" bestFit="1" customWidth="1"/>
  </cols>
  <sheetData>
    <row r="2" spans="2:24" x14ac:dyDescent="0.25">
      <c r="B2" t="s">
        <v>324</v>
      </c>
    </row>
    <row r="4" spans="2:24" x14ac:dyDescent="0.25">
      <c r="B4" t="s">
        <v>335</v>
      </c>
      <c r="Q4" t="s">
        <v>334</v>
      </c>
      <c r="U4" t="s">
        <v>333</v>
      </c>
    </row>
    <row r="5" spans="2:24" x14ac:dyDescent="0.25">
      <c r="B5" t="s">
        <v>313</v>
      </c>
      <c r="C5" t="s">
        <v>318</v>
      </c>
      <c r="D5" t="s">
        <v>319</v>
      </c>
      <c r="E5" t="s">
        <v>316</v>
      </c>
      <c r="F5" s="72" t="s">
        <v>427</v>
      </c>
      <c r="G5" t="s">
        <v>320</v>
      </c>
      <c r="H5" t="s">
        <v>315</v>
      </c>
      <c r="I5" t="s">
        <v>121</v>
      </c>
      <c r="J5" t="s">
        <v>321</v>
      </c>
      <c r="K5" t="s">
        <v>322</v>
      </c>
      <c r="L5" t="s">
        <v>323</v>
      </c>
      <c r="M5" t="s">
        <v>325</v>
      </c>
      <c r="N5" t="s">
        <v>429</v>
      </c>
      <c r="O5" t="s">
        <v>314</v>
      </c>
      <c r="P5" s="76" t="s">
        <v>330</v>
      </c>
      <c r="Q5" s="75" t="s">
        <v>317</v>
      </c>
      <c r="R5" s="75" t="s">
        <v>318</v>
      </c>
      <c r="S5" s="75" t="s">
        <v>319</v>
      </c>
      <c r="T5" s="75" t="s">
        <v>332</v>
      </c>
      <c r="U5" s="74" t="s">
        <v>331</v>
      </c>
      <c r="V5" s="74" t="s">
        <v>331</v>
      </c>
      <c r="W5" s="74" t="s">
        <v>331</v>
      </c>
      <c r="X5" s="74" t="s">
        <v>331</v>
      </c>
    </row>
    <row r="6" spans="2:24" x14ac:dyDescent="0.25">
      <c r="C6" t="s">
        <v>423</v>
      </c>
      <c r="E6" t="s">
        <v>424</v>
      </c>
      <c r="F6" s="72">
        <v>358155100009757</v>
      </c>
      <c r="H6" s="70" t="s">
        <v>425</v>
      </c>
      <c r="I6" t="s">
        <v>426</v>
      </c>
      <c r="N6" t="s">
        <v>430</v>
      </c>
      <c r="P6" t="s">
        <v>428</v>
      </c>
      <c r="Q6" s="71">
        <v>41773</v>
      </c>
      <c r="R6" t="s">
        <v>423</v>
      </c>
    </row>
    <row r="7" spans="2:24" x14ac:dyDescent="0.25">
      <c r="C7" t="s">
        <v>432</v>
      </c>
      <c r="E7" t="s">
        <v>433</v>
      </c>
      <c r="F7" s="72">
        <v>355488020167837</v>
      </c>
      <c r="I7" t="s">
        <v>434</v>
      </c>
      <c r="J7" t="s">
        <v>435</v>
      </c>
      <c r="K7">
        <v>123456</v>
      </c>
      <c r="N7" t="s">
        <v>430</v>
      </c>
      <c r="P7" t="s">
        <v>431</v>
      </c>
      <c r="Q7" s="71">
        <v>41774</v>
      </c>
      <c r="R7" t="s">
        <v>432</v>
      </c>
    </row>
    <row r="13" spans="2:24" x14ac:dyDescent="0.25">
      <c r="H13" t="s">
        <v>436</v>
      </c>
    </row>
    <row r="14" spans="2:24" x14ac:dyDescent="0.25">
      <c r="H14" t="s">
        <v>437</v>
      </c>
    </row>
    <row r="15" spans="2:24" x14ac:dyDescent="0.25">
      <c r="H15" t="s">
        <v>438</v>
      </c>
    </row>
    <row r="16" spans="2:24" x14ac:dyDescent="0.25">
      <c r="B16" t="s">
        <v>396</v>
      </c>
    </row>
    <row r="17" spans="2:8" x14ac:dyDescent="0.25">
      <c r="B17" t="s">
        <v>397</v>
      </c>
      <c r="H17" t="s">
        <v>439</v>
      </c>
    </row>
    <row r="18" spans="2:8" x14ac:dyDescent="0.25">
      <c r="B18" t="s">
        <v>398</v>
      </c>
    </row>
    <row r="19" spans="2:8" x14ac:dyDescent="0.25">
      <c r="B19" s="46" t="s">
        <v>399</v>
      </c>
    </row>
    <row r="23" spans="2:8" x14ac:dyDescent="0.25">
      <c r="B23" t="s">
        <v>326</v>
      </c>
    </row>
    <row r="24" spans="2:8" x14ac:dyDescent="0.25">
      <c r="B24" t="s">
        <v>327</v>
      </c>
    </row>
    <row r="25" spans="2:8" x14ac:dyDescent="0.25">
      <c r="B25" t="s">
        <v>328</v>
      </c>
    </row>
    <row r="26" spans="2:8" x14ac:dyDescent="0.25">
      <c r="B26" t="s">
        <v>329</v>
      </c>
    </row>
    <row r="27" spans="2:8" x14ac:dyDescent="0.25">
      <c r="B27" t="s">
        <v>336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4" sqref="B4"/>
    </sheetView>
  </sheetViews>
  <sheetFormatPr defaultRowHeight="15" x14ac:dyDescent="0.25"/>
  <sheetData>
    <row r="2" spans="2:2" x14ac:dyDescent="0.25">
      <c r="B2" t="s">
        <v>338</v>
      </c>
    </row>
    <row r="3" spans="2:2" x14ac:dyDescent="0.25">
      <c r="B3" t="s">
        <v>352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76"/>
  <sheetViews>
    <sheetView topLeftCell="A38" workbookViewId="0">
      <selection activeCell="C49" sqref="C49"/>
    </sheetView>
  </sheetViews>
  <sheetFormatPr defaultRowHeight="15" x14ac:dyDescent="0.25"/>
  <cols>
    <col min="1" max="1" width="4.28515625" customWidth="1"/>
    <col min="2" max="2" width="7.28515625" bestFit="1" customWidth="1"/>
    <col min="4" max="4" width="40.85546875" customWidth="1"/>
    <col min="5" max="5" width="12.42578125" bestFit="1" customWidth="1"/>
    <col min="7" max="8" width="2.85546875" customWidth="1"/>
  </cols>
  <sheetData>
    <row r="2" spans="2:9" x14ac:dyDescent="0.25">
      <c r="B2" s="83" t="s">
        <v>441</v>
      </c>
    </row>
    <row r="3" spans="2:9" x14ac:dyDescent="0.25">
      <c r="B3" s="83"/>
    </row>
    <row r="4" spans="2:9" x14ac:dyDescent="0.25">
      <c r="B4" s="83" t="s">
        <v>344</v>
      </c>
    </row>
    <row r="5" spans="2:9" x14ac:dyDescent="0.25">
      <c r="B5" s="83" t="s">
        <v>345</v>
      </c>
    </row>
    <row r="7" spans="2:9" ht="15.75" thickBot="1" x14ac:dyDescent="0.3">
      <c r="B7" s="78" t="s">
        <v>339</v>
      </c>
      <c r="C7" s="78" t="s">
        <v>340</v>
      </c>
      <c r="D7" s="78"/>
      <c r="E7" s="78" t="s">
        <v>341</v>
      </c>
      <c r="F7" s="78" t="s">
        <v>342</v>
      </c>
    </row>
    <row r="8" spans="2:9" ht="15.75" thickTop="1" x14ac:dyDescent="0.25">
      <c r="B8">
        <v>1</v>
      </c>
      <c r="C8" t="s">
        <v>440</v>
      </c>
      <c r="E8" s="80">
        <v>700000</v>
      </c>
      <c r="F8" s="80">
        <f>E8*B8</f>
        <v>700000</v>
      </c>
    </row>
    <row r="9" spans="2:9" x14ac:dyDescent="0.25">
      <c r="B9" s="79"/>
      <c r="C9" s="79"/>
      <c r="D9" s="79"/>
      <c r="E9" s="82" t="s">
        <v>343</v>
      </c>
      <c r="F9" s="81">
        <f>F8</f>
        <v>700000</v>
      </c>
    </row>
    <row r="11" spans="2:9" x14ac:dyDescent="0.25">
      <c r="B11" s="83" t="s">
        <v>444</v>
      </c>
    </row>
    <row r="15" spans="2:9" x14ac:dyDescent="0.25">
      <c r="B15" s="84"/>
      <c r="C15" s="84"/>
      <c r="D15" s="87"/>
    </row>
    <row r="16" spans="2:9" x14ac:dyDescent="0.25">
      <c r="B16" t="s">
        <v>445</v>
      </c>
      <c r="I16" t="s">
        <v>451</v>
      </c>
    </row>
    <row r="17" spans="2:9" x14ac:dyDescent="0.25">
      <c r="E17" s="20"/>
    </row>
    <row r="18" spans="2:9" x14ac:dyDescent="0.25">
      <c r="E18" s="20"/>
    </row>
    <row r="19" spans="2:9" x14ac:dyDescent="0.25">
      <c r="B19" t="s">
        <v>442</v>
      </c>
      <c r="E19" s="20"/>
    </row>
    <row r="20" spans="2:9" x14ac:dyDescent="0.25">
      <c r="E20" s="20"/>
    </row>
    <row r="21" spans="2:9" x14ac:dyDescent="0.25">
      <c r="B21" t="s">
        <v>443</v>
      </c>
      <c r="E21" s="20"/>
    </row>
    <row r="22" spans="2:9" x14ac:dyDescent="0.25">
      <c r="B22" s="83" t="s">
        <v>446</v>
      </c>
      <c r="E22" s="20"/>
    </row>
    <row r="23" spans="2:9" x14ac:dyDescent="0.25">
      <c r="B23" s="83" t="s">
        <v>447</v>
      </c>
      <c r="E23" s="20"/>
    </row>
    <row r="24" spans="2:9" x14ac:dyDescent="0.25">
      <c r="B24" s="83"/>
    </row>
    <row r="26" spans="2:9" x14ac:dyDescent="0.25">
      <c r="B26" s="85" t="s">
        <v>337</v>
      </c>
    </row>
    <row r="27" spans="2:9" ht="45.75" customHeight="1" x14ac:dyDescent="0.25">
      <c r="B27" s="88" t="s">
        <v>448</v>
      </c>
      <c r="C27" s="95" t="s">
        <v>449</v>
      </c>
      <c r="D27" s="95"/>
      <c r="E27" s="95"/>
      <c r="F27" s="95"/>
    </row>
    <row r="28" spans="2:9" ht="45.75" customHeight="1" x14ac:dyDescent="0.25">
      <c r="B28" s="88" t="s">
        <v>448</v>
      </c>
      <c r="C28" s="95" t="s">
        <v>450</v>
      </c>
      <c r="D28" s="95"/>
      <c r="E28" s="95"/>
      <c r="F28" s="95"/>
    </row>
    <row r="29" spans="2:9" ht="60.75" customHeight="1" x14ac:dyDescent="0.25">
      <c r="B29" s="88" t="s">
        <v>448</v>
      </c>
      <c r="C29" s="95" t="s">
        <v>457</v>
      </c>
      <c r="D29" s="95"/>
      <c r="E29" s="95"/>
      <c r="F29" s="95"/>
      <c r="I29" t="s">
        <v>452</v>
      </c>
    </row>
    <row r="30" spans="2:9" ht="75" customHeight="1" x14ac:dyDescent="0.25">
      <c r="B30" s="88" t="s">
        <v>448</v>
      </c>
      <c r="C30" s="95" t="s">
        <v>453</v>
      </c>
      <c r="D30" s="95"/>
      <c r="E30" s="95"/>
      <c r="F30" s="95"/>
    </row>
    <row r="31" spans="2:9" ht="51" customHeight="1" x14ac:dyDescent="0.25">
      <c r="B31" s="88" t="s">
        <v>448</v>
      </c>
      <c r="C31" s="95" t="s">
        <v>455</v>
      </c>
      <c r="D31" s="95"/>
      <c r="E31" s="95"/>
      <c r="F31" s="95"/>
    </row>
    <row r="32" spans="2:9" ht="47.25" customHeight="1" x14ac:dyDescent="0.25">
      <c r="B32" s="88" t="s">
        <v>448</v>
      </c>
      <c r="C32" s="95" t="s">
        <v>454</v>
      </c>
      <c r="D32" s="95"/>
      <c r="E32" s="95"/>
      <c r="F32" s="95"/>
    </row>
    <row r="33" spans="2:13" x14ac:dyDescent="0.25">
      <c r="B33" s="86"/>
      <c r="C33" s="96"/>
      <c r="D33" s="96"/>
      <c r="E33" s="96"/>
      <c r="F33" s="96"/>
    </row>
    <row r="34" spans="2:13" x14ac:dyDescent="0.25">
      <c r="B34" s="86"/>
      <c r="C34" s="96"/>
      <c r="D34" s="96"/>
      <c r="E34" s="96"/>
      <c r="F34" s="96"/>
    </row>
    <row r="35" spans="2:13" x14ac:dyDescent="0.25">
      <c r="B35" s="85" t="s">
        <v>456</v>
      </c>
      <c r="C35" s="96"/>
      <c r="D35" s="96"/>
      <c r="E35" s="96"/>
      <c r="F35" s="96"/>
    </row>
    <row r="36" spans="2:13" ht="48" customHeight="1" x14ac:dyDescent="0.25">
      <c r="B36" s="88" t="s">
        <v>448</v>
      </c>
      <c r="C36" s="95" t="s">
        <v>459</v>
      </c>
      <c r="D36" s="95"/>
      <c r="E36" s="95"/>
      <c r="F36" s="95"/>
      <c r="I36" t="s">
        <v>458</v>
      </c>
      <c r="M36" t="s">
        <v>460</v>
      </c>
    </row>
    <row r="37" spans="2:13" ht="61.5" customHeight="1" x14ac:dyDescent="0.25">
      <c r="B37" s="88" t="s">
        <v>448</v>
      </c>
      <c r="C37" s="95" t="s">
        <v>461</v>
      </c>
      <c r="D37" s="95"/>
      <c r="E37" s="95"/>
      <c r="F37" s="95"/>
    </row>
    <row r="38" spans="2:13" ht="61.5" customHeight="1" x14ac:dyDescent="0.25">
      <c r="B38" s="88" t="s">
        <v>448</v>
      </c>
      <c r="C38" s="95" t="s">
        <v>462</v>
      </c>
      <c r="D38" s="95"/>
      <c r="E38" s="95"/>
      <c r="F38" s="95"/>
    </row>
    <row r="39" spans="2:13" ht="48" customHeight="1" x14ac:dyDescent="0.25">
      <c r="B39" s="88" t="s">
        <v>448</v>
      </c>
      <c r="C39" s="95" t="s">
        <v>463</v>
      </c>
      <c r="D39" s="95"/>
      <c r="E39" s="95"/>
      <c r="F39" s="95"/>
    </row>
    <row r="40" spans="2:13" x14ac:dyDescent="0.25">
      <c r="C40" s="96"/>
      <c r="D40" s="96"/>
      <c r="E40" s="96"/>
      <c r="F40" s="96"/>
    </row>
    <row r="41" spans="2:13" x14ac:dyDescent="0.25">
      <c r="C41" s="96"/>
      <c r="D41" s="96"/>
      <c r="E41" s="96"/>
      <c r="F41" s="96"/>
    </row>
    <row r="42" spans="2:13" x14ac:dyDescent="0.25">
      <c r="B42" s="89" t="s">
        <v>464</v>
      </c>
      <c r="C42" s="96"/>
      <c r="D42" s="96"/>
      <c r="E42" s="96"/>
      <c r="F42" s="96"/>
      <c r="K42" t="s">
        <v>466</v>
      </c>
    </row>
    <row r="43" spans="2:13" ht="96" customHeight="1" x14ac:dyDescent="0.25">
      <c r="B43" s="88" t="s">
        <v>448</v>
      </c>
      <c r="C43" s="95" t="s">
        <v>467</v>
      </c>
      <c r="D43" s="95"/>
      <c r="E43" s="95"/>
      <c r="F43" s="95"/>
    </row>
    <row r="44" spans="2:13" ht="62.25" customHeight="1" x14ac:dyDescent="0.25">
      <c r="B44" s="88" t="s">
        <v>448</v>
      </c>
      <c r="C44" s="95" t="s">
        <v>465</v>
      </c>
      <c r="D44" s="95"/>
      <c r="E44" s="95"/>
      <c r="F44" s="95"/>
    </row>
    <row r="45" spans="2:13" x14ac:dyDescent="0.25">
      <c r="I45" t="s">
        <v>456</v>
      </c>
    </row>
    <row r="47" spans="2:13" x14ac:dyDescent="0.25">
      <c r="I47" t="s">
        <v>369</v>
      </c>
    </row>
    <row r="48" spans="2:13" x14ac:dyDescent="0.25">
      <c r="I48" t="s">
        <v>370</v>
      </c>
    </row>
    <row r="50" spans="9:9" x14ac:dyDescent="0.25">
      <c r="I50" t="s">
        <v>346</v>
      </c>
    </row>
    <row r="52" spans="9:9" x14ac:dyDescent="0.25">
      <c r="I52" t="s">
        <v>347</v>
      </c>
    </row>
    <row r="53" spans="9:9" x14ac:dyDescent="0.25">
      <c r="I53" t="s">
        <v>348</v>
      </c>
    </row>
    <row r="54" spans="9:9" x14ac:dyDescent="0.25">
      <c r="I54" t="s">
        <v>349</v>
      </c>
    </row>
    <row r="57" spans="9:9" x14ac:dyDescent="0.25">
      <c r="I57" t="s">
        <v>384</v>
      </c>
    </row>
    <row r="58" spans="9:9" x14ac:dyDescent="0.25">
      <c r="I58" t="s">
        <v>379</v>
      </c>
    </row>
    <row r="59" spans="9:9" x14ac:dyDescent="0.25">
      <c r="I59" t="s">
        <v>372</v>
      </c>
    </row>
    <row r="60" spans="9:9" x14ac:dyDescent="0.25">
      <c r="I60" s="1" t="s">
        <v>373</v>
      </c>
    </row>
    <row r="61" spans="9:9" x14ac:dyDescent="0.25">
      <c r="I61" t="s">
        <v>374</v>
      </c>
    </row>
    <row r="62" spans="9:9" x14ac:dyDescent="0.25">
      <c r="I62" t="s">
        <v>6</v>
      </c>
    </row>
    <row r="63" spans="9:9" x14ac:dyDescent="0.25">
      <c r="I63" t="s">
        <v>7</v>
      </c>
    </row>
    <row r="64" spans="9:9" x14ac:dyDescent="0.25">
      <c r="I64" t="s">
        <v>8</v>
      </c>
    </row>
    <row r="65" spans="2:9" x14ac:dyDescent="0.25">
      <c r="I65" t="s">
        <v>9</v>
      </c>
    </row>
    <row r="69" spans="2:9" x14ac:dyDescent="0.25">
      <c r="I69" t="s">
        <v>375</v>
      </c>
    </row>
    <row r="70" spans="2:9" x14ac:dyDescent="0.25">
      <c r="I70" t="s">
        <v>376</v>
      </c>
    </row>
    <row r="71" spans="2:9" x14ac:dyDescent="0.25">
      <c r="I71" t="s">
        <v>377</v>
      </c>
    </row>
    <row r="73" spans="2:9" x14ac:dyDescent="0.25">
      <c r="I73" t="s">
        <v>378</v>
      </c>
    </row>
    <row r="74" spans="2:9" x14ac:dyDescent="0.25">
      <c r="I74" t="s">
        <v>4</v>
      </c>
    </row>
    <row r="75" spans="2:9" x14ac:dyDescent="0.25">
      <c r="I75" t="s">
        <v>5</v>
      </c>
    </row>
    <row r="76" spans="2:9" x14ac:dyDescent="0.25">
      <c r="B76" s="47"/>
    </row>
  </sheetData>
  <mergeCells count="12">
    <mergeCell ref="C44:F44"/>
    <mergeCell ref="C27:F27"/>
    <mergeCell ref="C28:F28"/>
    <mergeCell ref="C29:F29"/>
    <mergeCell ref="C30:F30"/>
    <mergeCell ref="C31:F31"/>
    <mergeCell ref="C32:F32"/>
    <mergeCell ref="C36:F36"/>
    <mergeCell ref="C37:F37"/>
    <mergeCell ref="C38:F38"/>
    <mergeCell ref="C39:F39"/>
    <mergeCell ref="C43:F43"/>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B5" sqref="B5"/>
    </sheetView>
  </sheetViews>
  <sheetFormatPr defaultRowHeight="15" x14ac:dyDescent="0.25"/>
  <sheetData>
    <row r="2" spans="2:2" x14ac:dyDescent="0.25">
      <c r="B2" t="s">
        <v>350</v>
      </c>
    </row>
    <row r="3" spans="2:2" x14ac:dyDescent="0.25">
      <c r="B3" t="s">
        <v>351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23" sqref="I23"/>
    </sheetView>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16"/>
  <sheetViews>
    <sheetView tabSelected="1" topLeftCell="B1" workbookViewId="0">
      <selection activeCell="U9" sqref="U9"/>
    </sheetView>
  </sheetViews>
  <sheetFormatPr defaultRowHeight="15" x14ac:dyDescent="0.25"/>
  <cols>
    <col min="7" max="7" width="10.5703125" bestFit="1" customWidth="1"/>
    <col min="15" max="15" width="10.5703125" bestFit="1" customWidth="1"/>
    <col min="18" max="18" width="11" bestFit="1" customWidth="1"/>
  </cols>
  <sheetData>
    <row r="2" spans="2:21" x14ac:dyDescent="0.25">
      <c r="B2">
        <f>1760/3.5</f>
        <v>502.85714285714283</v>
      </c>
    </row>
    <row r="3" spans="2:21" x14ac:dyDescent="0.25">
      <c r="B3">
        <f>17600/500</f>
        <v>35.200000000000003</v>
      </c>
    </row>
    <row r="6" spans="2:21" x14ac:dyDescent="0.25">
      <c r="I6" t="s">
        <v>559</v>
      </c>
      <c r="J6" t="s">
        <v>560</v>
      </c>
      <c r="K6" t="s">
        <v>561</v>
      </c>
      <c r="L6" t="s">
        <v>562</v>
      </c>
      <c r="P6" t="s">
        <v>559</v>
      </c>
      <c r="Q6" t="s">
        <v>560</v>
      </c>
      <c r="R6" t="s">
        <v>561</v>
      </c>
      <c r="S6" t="s">
        <v>562</v>
      </c>
    </row>
    <row r="7" spans="2:21" x14ac:dyDescent="0.25">
      <c r="B7" t="s">
        <v>555</v>
      </c>
      <c r="C7">
        <f>5.1*500/100</f>
        <v>25.5</v>
      </c>
      <c r="D7">
        <f>2.6*500/100</f>
        <v>13</v>
      </c>
      <c r="E7">
        <f>C7*D7/2</f>
        <v>165.75</v>
      </c>
      <c r="F7" t="s">
        <v>556</v>
      </c>
      <c r="I7">
        <f>5.1*500/100</f>
        <v>25.5</v>
      </c>
      <c r="J7">
        <v>19.600000000000001</v>
      </c>
      <c r="K7">
        <v>15.2</v>
      </c>
      <c r="L7">
        <f>(I7+J7+K7)/2</f>
        <v>30.15</v>
      </c>
      <c r="M7">
        <f>SQRT(L7*(L7-I7)*(L7-J7)*(L7-K7))</f>
        <v>148.70205174694124</v>
      </c>
      <c r="P7">
        <v>8</v>
      </c>
      <c r="Q7">
        <v>8</v>
      </c>
      <c r="R7">
        <v>8</v>
      </c>
      <c r="S7">
        <f>(P7+Q7+R7)/2</f>
        <v>12</v>
      </c>
      <c r="T7">
        <f>SQRT(S7*(S7-P7)*(S7-Q7)*(S7-R7))</f>
        <v>27.712812921102035</v>
      </c>
    </row>
    <row r="8" spans="2:21" x14ac:dyDescent="0.25">
      <c r="B8" t="s">
        <v>557</v>
      </c>
      <c r="C8">
        <f>5.1*500/100</f>
        <v>25.5</v>
      </c>
      <c r="D8">
        <f>2.35*500/100</f>
        <v>11.75</v>
      </c>
      <c r="E8">
        <f>C8*D8/2</f>
        <v>149.8125</v>
      </c>
      <c r="F8" t="s">
        <v>556</v>
      </c>
      <c r="I8">
        <f>5.1*500/100</f>
        <v>25.5</v>
      </c>
      <c r="J8">
        <v>18.2</v>
      </c>
      <c r="K8">
        <v>17.600000000000001</v>
      </c>
      <c r="L8">
        <f>(I8+J8+K8)/2</f>
        <v>30.650000000000002</v>
      </c>
      <c r="M8">
        <f>SQRT(L8*(L8-I8)*(L8-J8)*(L8-K8))</f>
        <v>160.14330439874789</v>
      </c>
      <c r="P8">
        <f>R11</f>
        <v>11.313708498984761</v>
      </c>
      <c r="Q8">
        <v>8</v>
      </c>
      <c r="R8">
        <v>8</v>
      </c>
      <c r="S8">
        <f>(P8+Q8+R8)/2</f>
        <v>13.65685424949238</v>
      </c>
      <c r="T8">
        <f>SQRT(S8*(S8-P8)*(S8-Q8)*(S8-R8))</f>
        <v>31.999999999999986</v>
      </c>
      <c r="U8" t="s">
        <v>564</v>
      </c>
    </row>
    <row r="9" spans="2:21" x14ac:dyDescent="0.25">
      <c r="E9">
        <f>SUM(E7:E8)</f>
        <v>315.5625</v>
      </c>
      <c r="F9" t="s">
        <v>556</v>
      </c>
      <c r="M9">
        <f>SUM(M7:M8)</f>
        <v>308.84535614568915</v>
      </c>
    </row>
    <row r="10" spans="2:21" x14ac:dyDescent="0.25">
      <c r="E10">
        <v>304</v>
      </c>
      <c r="M10">
        <v>304</v>
      </c>
    </row>
    <row r="11" spans="2:21" x14ac:dyDescent="0.25">
      <c r="B11" t="s">
        <v>558</v>
      </c>
      <c r="E11">
        <f>E9-E10</f>
        <v>11.5625</v>
      </c>
      <c r="F11">
        <v>325000</v>
      </c>
      <c r="G11" s="80">
        <f>E11*F11</f>
        <v>3757812.5</v>
      </c>
      <c r="I11" t="s">
        <v>558</v>
      </c>
      <c r="M11">
        <f>M9-M10</f>
        <v>4.8453561456891521</v>
      </c>
      <c r="N11">
        <v>325000</v>
      </c>
      <c r="O11" s="97">
        <f>M11*N11</f>
        <v>1574740.7473489745</v>
      </c>
      <c r="R11">
        <f>SQRT(8^2*2)</f>
        <v>11.313708498984761</v>
      </c>
    </row>
    <row r="12" spans="2:21" x14ac:dyDescent="0.25">
      <c r="R12">
        <f>8*8/2</f>
        <v>32</v>
      </c>
      <c r="S12" t="s">
        <v>563</v>
      </c>
    </row>
    <row r="15" spans="2:21" x14ac:dyDescent="0.25">
      <c r="C15">
        <f>18.2+15.2</f>
        <v>33.4</v>
      </c>
      <c r="D15">
        <f>C15/2</f>
        <v>16.7</v>
      </c>
    </row>
    <row r="16" spans="2:21" x14ac:dyDescent="0.25">
      <c r="C16">
        <f>19.6+17.6</f>
        <v>37.200000000000003</v>
      </c>
      <c r="D16">
        <f>C16/2</f>
        <v>18.600000000000001</v>
      </c>
      <c r="E16">
        <f>D16*D15</f>
        <v>310.62</v>
      </c>
      <c r="F16" t="s">
        <v>556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hrg</vt:lpstr>
      <vt:lpstr>manual</vt:lpstr>
      <vt:lpstr>note</vt:lpstr>
      <vt:lpstr>data plg</vt:lpstr>
      <vt:lpstr>saat kehilangan</vt:lpstr>
      <vt:lpstr>faktr-manual</vt:lpstr>
      <vt:lpstr>setup</vt:lpstr>
      <vt:lpstr>a</vt:lpstr>
      <vt:lpstr>Sheet1</vt:lpstr>
      <vt:lpstr>manual!Print_Titles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cp:lastPrinted>2014-08-08T03:13:55Z</cp:lastPrinted>
  <dcterms:created xsi:type="dcterms:W3CDTF">2014-04-16T11:41:11Z</dcterms:created>
  <dcterms:modified xsi:type="dcterms:W3CDTF">2014-08-11T03:49:03Z</dcterms:modified>
</cp:coreProperties>
</file>